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885" windowWidth="13350" windowHeight="11040" tabRatio="851"/>
  </bookViews>
  <sheets>
    <sheet name="RESUMEN - VIC" sheetId="38" r:id="rId1"/>
    <sheet name="PLANILLA DE METRADOS" sheetId="39" r:id="rId2"/>
    <sheet name="ARCO" sheetId="44" state="hidden" r:id="rId3"/>
  </sheets>
  <definedNames>
    <definedName name="_xlnm.Print_Area" localSheetId="1">'PLANILLA DE METRADOS'!$A$1:$I$132</definedName>
    <definedName name="_xlnm.Print_Area" localSheetId="0">'RESUMEN - VIC'!$A$1:$F$31</definedName>
  </definedNames>
  <calcPr calcId="144525"/>
</workbook>
</file>

<file path=xl/calcChain.xml><?xml version="1.0" encoding="utf-8"?>
<calcChain xmlns="http://schemas.openxmlformats.org/spreadsheetml/2006/main">
  <c r="H18" i="39" l="1"/>
  <c r="F14" i="38"/>
  <c r="B14" i="38"/>
  <c r="A14" i="38"/>
  <c r="H52" i="39"/>
  <c r="H53" i="39" s="1"/>
  <c r="H50" i="39" s="1"/>
  <c r="E14" i="38" l="1"/>
  <c r="C98" i="39"/>
  <c r="C97" i="39"/>
  <c r="H25" i="39" l="1"/>
  <c r="F25" i="38" l="1"/>
  <c r="B25" i="38"/>
  <c r="A25" i="38"/>
  <c r="H26" i="39"/>
  <c r="H27" i="39" s="1"/>
  <c r="H23" i="39" s="1"/>
  <c r="H31" i="39"/>
  <c r="H32" i="39" s="1"/>
  <c r="H29" i="39" s="1"/>
  <c r="H36" i="39"/>
  <c r="H37" i="39" s="1"/>
  <c r="H34" i="39" s="1"/>
  <c r="H41" i="39"/>
  <c r="H42" i="39"/>
  <c r="H47" i="39"/>
  <c r="H48" i="39" s="1"/>
  <c r="H45" i="39" s="1"/>
  <c r="C58" i="39"/>
  <c r="H58" i="39" s="1"/>
  <c r="H59" i="39" s="1"/>
  <c r="H56" i="39" s="1"/>
  <c r="H64" i="39"/>
  <c r="H66" i="39" s="1"/>
  <c r="H62" i="39" s="1"/>
  <c r="C70" i="39"/>
  <c r="H70" i="39" s="1"/>
  <c r="H72" i="39" s="1"/>
  <c r="H68" i="39" s="1"/>
  <c r="H76" i="39"/>
  <c r="H78" i="39" s="1"/>
  <c r="H74" i="39" s="1"/>
  <c r="H83" i="39"/>
  <c r="H84" i="39" s="1"/>
  <c r="H81" i="39" s="1"/>
  <c r="H89" i="39"/>
  <c r="H90" i="39"/>
  <c r="H91" i="39"/>
  <c r="H97" i="39"/>
  <c r="H98" i="39"/>
  <c r="H99" i="39"/>
  <c r="C100" i="39"/>
  <c r="H100" i="39" s="1"/>
  <c r="H105" i="39"/>
  <c r="H106" i="39" s="1"/>
  <c r="H103" i="39" s="1"/>
  <c r="E25" i="38" s="1"/>
  <c r="H110" i="39"/>
  <c r="H111" i="39" s="1"/>
  <c r="H108" i="39" s="1"/>
  <c r="H115" i="39"/>
  <c r="H116" i="39" s="1"/>
  <c r="H113" i="39" s="1"/>
  <c r="H120" i="39"/>
  <c r="H121" i="39" s="1"/>
  <c r="H118" i="39" s="1"/>
  <c r="H125" i="39"/>
  <c r="H126" i="39" s="1"/>
  <c r="H123" i="39" s="1"/>
  <c r="H131" i="39"/>
  <c r="H132" i="39" s="1"/>
  <c r="H129" i="39" s="1"/>
  <c r="J20" i="44"/>
  <c r="J21" i="44" s="1"/>
  <c r="J23" i="44" s="1"/>
  <c r="I20" i="44"/>
  <c r="I21" i="44" s="1"/>
  <c r="I23" i="44" s="1"/>
  <c r="K19" i="44"/>
  <c r="K20" i="44" s="1"/>
  <c r="K21" i="44" s="1"/>
  <c r="K23" i="44" s="1"/>
  <c r="J19" i="44"/>
  <c r="I19" i="44"/>
  <c r="H19" i="44"/>
  <c r="H20" i="44" s="1"/>
  <c r="H21" i="44" s="1"/>
  <c r="H23" i="44" s="1"/>
  <c r="G19" i="44"/>
  <c r="G20" i="44" s="1"/>
  <c r="G21" i="44" s="1"/>
  <c r="G23" i="44" s="1"/>
  <c r="F19" i="44"/>
  <c r="F20" i="44" s="1"/>
  <c r="F21" i="44" s="1"/>
  <c r="F23" i="44" s="1"/>
  <c r="E19" i="44"/>
  <c r="E20" i="44" s="1"/>
  <c r="E21" i="44" s="1"/>
  <c r="E23" i="44" s="1"/>
  <c r="C8" i="39"/>
  <c r="H8" i="39" s="1"/>
  <c r="H9" i="39" s="1"/>
  <c r="H6" i="39" s="1"/>
  <c r="E5" i="38" s="1"/>
  <c r="F6" i="38"/>
  <c r="B6" i="38"/>
  <c r="F5" i="38"/>
  <c r="B5" i="38"/>
  <c r="A6" i="38"/>
  <c r="A5" i="38"/>
  <c r="H13" i="39"/>
  <c r="H14" i="39" s="1"/>
  <c r="H11" i="39" s="1"/>
  <c r="E6" i="38" s="1"/>
  <c r="H101" i="39" l="1"/>
  <c r="H94" i="39" s="1"/>
  <c r="H43" i="39"/>
  <c r="H39" i="39" s="1"/>
  <c r="H92" i="39"/>
  <c r="H86" i="39" s="1"/>
  <c r="E24" i="44"/>
  <c r="A11" i="38" l="1"/>
  <c r="F11" i="38"/>
  <c r="B11" i="38"/>
  <c r="E11" i="38"/>
  <c r="F13" i="38" l="1"/>
  <c r="B13" i="38"/>
  <c r="A13" i="38"/>
  <c r="E13" i="38"/>
  <c r="F28" i="38" l="1"/>
  <c r="B28" i="38"/>
  <c r="F27" i="38"/>
  <c r="B27" i="38"/>
  <c r="F26" i="38"/>
  <c r="B26" i="38"/>
  <c r="A28" i="38"/>
  <c r="A27" i="38"/>
  <c r="A26" i="38"/>
  <c r="A10" i="38"/>
  <c r="E26" i="38" l="1"/>
  <c r="E27" i="38"/>
  <c r="E28" i="38"/>
  <c r="F10" i="38" l="1"/>
  <c r="B10" i="38"/>
  <c r="A9" i="38"/>
  <c r="B9" i="38"/>
  <c r="F9" i="38"/>
  <c r="E9" i="38"/>
  <c r="E10" i="38" l="1"/>
  <c r="A12" i="38" l="1"/>
  <c r="B12" i="38"/>
  <c r="F12" i="38"/>
  <c r="B30" i="38" l="1"/>
  <c r="A30" i="38"/>
  <c r="H19" i="39" l="1"/>
  <c r="A29" i="38" l="1"/>
  <c r="A31" i="38"/>
  <c r="A24" i="38"/>
  <c r="A23" i="38"/>
  <c r="A22" i="38"/>
  <c r="A21" i="38"/>
  <c r="F29" i="38"/>
  <c r="F31" i="38"/>
  <c r="F24" i="38"/>
  <c r="F23" i="38"/>
  <c r="B29" i="38"/>
  <c r="B31" i="38"/>
  <c r="B24" i="38"/>
  <c r="B23" i="38"/>
  <c r="B22" i="38"/>
  <c r="F22" i="38"/>
  <c r="B21" i="38"/>
  <c r="A20" i="38"/>
  <c r="A19" i="38"/>
  <c r="A18" i="38"/>
  <c r="A17" i="38"/>
  <c r="F20" i="38"/>
  <c r="F19" i="38"/>
  <c r="B20" i="38"/>
  <c r="B19" i="38"/>
  <c r="F18" i="38"/>
  <c r="B18" i="38"/>
  <c r="B17" i="38"/>
  <c r="E24" i="38"/>
  <c r="E23" i="38"/>
  <c r="E22" i="38"/>
  <c r="A16" i="38"/>
  <c r="A15" i="38"/>
  <c r="F16" i="38"/>
  <c r="B16" i="38"/>
  <c r="B15" i="38"/>
  <c r="E19" i="38" l="1"/>
  <c r="E12" i="38"/>
  <c r="E16" i="38"/>
  <c r="E31" i="38"/>
  <c r="E29" i="38"/>
  <c r="E20" i="38"/>
  <c r="E18" i="38"/>
  <c r="A8" i="38"/>
  <c r="B8" i="38"/>
  <c r="F7" i="38"/>
  <c r="A7" i="38"/>
  <c r="B7" i="38" l="1"/>
  <c r="H16" i="39" l="1"/>
  <c r="E7" i="38" s="1"/>
  <c r="R1" i="39" l="1"/>
  <c r="B4" i="38" l="1"/>
  <c r="A4" i="38"/>
</calcChain>
</file>

<file path=xl/sharedStrings.xml><?xml version="1.0" encoding="utf-8"?>
<sst xmlns="http://schemas.openxmlformats.org/spreadsheetml/2006/main" count="311" uniqueCount="124">
  <si>
    <t>DESCRIPCIÓN</t>
  </si>
  <si>
    <t>METRADO</t>
  </si>
  <si>
    <t>M2</t>
  </si>
  <si>
    <t>Nº ELEMENTOS</t>
  </si>
  <si>
    <t>Nº VECES</t>
  </si>
  <si>
    <t>TOTAL</t>
  </si>
  <si>
    <t>M3</t>
  </si>
  <si>
    <t>PERIME.(m)</t>
  </si>
  <si>
    <t>GLB</t>
  </si>
  <si>
    <t>ITEM</t>
  </si>
  <si>
    <t>DESCRIPCION</t>
  </si>
  <si>
    <t>UNIDAD</t>
  </si>
  <si>
    <t>RESUMEN DE METRADOS</t>
  </si>
  <si>
    <t>DIAMETRO</t>
  </si>
  <si>
    <t>PESO UNIT</t>
  </si>
  <si>
    <t>OBRAS DE CONCRETO SIMPLE</t>
  </si>
  <si>
    <t>M</t>
  </si>
  <si>
    <t>U</t>
  </si>
  <si>
    <t>PINTURA</t>
  </si>
  <si>
    <t>SISTEMA DE AGUA DE LLUVIA</t>
  </si>
  <si>
    <t>INSTALACION ELECTRICA</t>
  </si>
  <si>
    <t>SALIDA DE TECHO</t>
  </si>
  <si>
    <t>PTO</t>
  </si>
  <si>
    <t>PZA</t>
  </si>
  <si>
    <t>ANCHO (M)</t>
  </si>
  <si>
    <t>ALTO (M)</t>
  </si>
  <si>
    <t>ARTEFACTOS</t>
  </si>
  <si>
    <t>TD1</t>
  </si>
  <si>
    <t>TUBERIAS PARA INSTALACIONES ELECTRICAS SAP 20 MM (3/4")</t>
  </si>
  <si>
    <t>ESTRUCTURAS METALICAS Y CUBIERTAS</t>
  </si>
  <si>
    <t>GRADERIO</t>
  </si>
  <si>
    <t>PEDESTAL</t>
  </si>
  <si>
    <t>LARGO (M)</t>
  </si>
  <si>
    <t>PERIM (M)</t>
  </si>
  <si>
    <t>TEMPLADORES TIPO 2</t>
  </si>
  <si>
    <t>ARCO (M)</t>
  </si>
  <si>
    <t>LONG (M)</t>
  </si>
  <si>
    <t>TECHO DE ALUZINC CURVO</t>
  </si>
  <si>
    <t>TECHO</t>
  </si>
  <si>
    <t>INTERRUPTOR DE 2 X 25 A</t>
  </si>
  <si>
    <t>REFLECTORES LED DE 200 W</t>
  </si>
  <si>
    <t>INTERRUPTOR DIFERENCIAL 2 X 25 A</t>
  </si>
  <si>
    <t>ALUMBRADO</t>
  </si>
  <si>
    <t xml:space="preserve">b - e </t>
  </si>
  <si>
    <t>TD - CAJA DE PASO</t>
  </si>
  <si>
    <t>TECHO DE ALUZINC CURVO TRANSP</t>
  </si>
  <si>
    <t>LONG. (M)</t>
  </si>
  <si>
    <t>TEMPLADORES TIPO 1: 1L 2" X 2" X 3 MM</t>
  </si>
  <si>
    <t>TEMPLADORES TIPO 2: 2L 2" X 2" X 4 MM</t>
  </si>
  <si>
    <t>CAJA DE PASO DE CONCRETO EN PISO</t>
  </si>
  <si>
    <t>05.00</t>
  </si>
  <si>
    <t>08.00</t>
  </si>
  <si>
    <t>08.01</t>
  </si>
  <si>
    <t>09.00</t>
  </si>
  <si>
    <t>09.01</t>
  </si>
  <si>
    <t>10.00</t>
  </si>
  <si>
    <t>10.01</t>
  </si>
  <si>
    <t>11.00</t>
  </si>
  <si>
    <t>11.01</t>
  </si>
  <si>
    <t>IZAMIENTO DE ARMADURAS METÁLICAS</t>
  </si>
  <si>
    <t>IZAMIENTO DE ARMADURAS</t>
  </si>
  <si>
    <t>EN CADA CAJA DE PASO</t>
  </si>
  <si>
    <t>ENCOFRADO Y DESENCOFRADO DE COLUMNETA</t>
  </si>
  <si>
    <t>COLUMNETA 0.20X0.20X1.00 M</t>
  </si>
  <si>
    <t>PERIM, (M)</t>
  </si>
  <si>
    <t>ACERO ESTRUCTURAL EN ARCO METALICO</t>
  </si>
  <si>
    <t xml:space="preserve">SECCION </t>
  </si>
  <si>
    <t>Longitud</t>
  </si>
  <si>
    <t>Nº piezas de acero por estructura</t>
  </si>
  <si>
    <t># de Tijerales</t>
  </si>
  <si>
    <t>Longitudes Parciales (Ø)</t>
  </si>
  <si>
    <t>ANGULO DE 11/2"X11/2"      X3/16"   A-36</t>
  </si>
  <si>
    <t>ANGULO DE 2"X2"X3/16"   A-36</t>
  </si>
  <si>
    <t>ANGULO DE 2"X2"X1/4"   A-36</t>
  </si>
  <si>
    <t>3/4"</t>
  </si>
  <si>
    <t>5/8"</t>
  </si>
  <si>
    <t>3/8"</t>
  </si>
  <si>
    <t>1/4"</t>
  </si>
  <si>
    <t>LONG PARCIAL(M)</t>
  </si>
  <si>
    <t>TRASLAPES Y DESPERDICIOS (10%)</t>
  </si>
  <si>
    <t>parcial (mts)</t>
  </si>
  <si>
    <t>parcial (Kg)</t>
  </si>
  <si>
    <t>TOTAL (KG)</t>
  </si>
  <si>
    <t>05.02</t>
  </si>
  <si>
    <t>05.03</t>
  </si>
  <si>
    <t>05.04</t>
  </si>
  <si>
    <t>10.02</t>
  </si>
  <si>
    <t>10.03</t>
  </si>
  <si>
    <t>PINTURA LATEX EN PEDESTALES</t>
  </si>
  <si>
    <t>CONCRETO COLUMNETA F'C=140 KG/CM2 PARA MONTANTE DE AGUA DE LLUVIA</t>
  </si>
  <si>
    <t>CANALETA DE ALUZINC 15 CM X 20 CM</t>
  </si>
  <si>
    <t>COBERTURA POLICARBONATO TRASLUCIDO DE 1 MM</t>
  </si>
  <si>
    <t>COBERTURA ALUZINC CURVO OPACO DE 0.40 MM</t>
  </si>
  <si>
    <t>INTERRUPTOR TERMOMAGNETICO DE 2 X 15 A</t>
  </si>
  <si>
    <t>INTERRUPTOR DIFERENCIAL DE 2 X 25 A</t>
  </si>
  <si>
    <t>CENTRAL</t>
  </si>
  <si>
    <t>EXTREMOS</t>
  </si>
  <si>
    <t xml:space="preserve">d - e / e - f </t>
  </si>
  <si>
    <t xml:space="preserve">a - b / b - c </t>
  </si>
  <si>
    <t>CABLE ELECTRICO NH-80 - 2.5 MM2</t>
  </si>
  <si>
    <t>ALIMENTADOR GENERAL - CABLE N2XH -4 MM2</t>
  </si>
  <si>
    <t>COBERTURA LATERAL DE PLANCHA GALVANIZADA E = 1/27"</t>
  </si>
  <si>
    <t>COBERTURA LATERAL</t>
  </si>
  <si>
    <t>ÁREA (M2)</t>
  </si>
  <si>
    <t>TUBERIA DE PVC SAP 4"</t>
  </si>
  <si>
    <t>CODO DE PVC SAP DE 4" X 90°</t>
  </si>
  <si>
    <t>CAJA DE PASE DE 10 X 10 X 5 CM</t>
  </si>
  <si>
    <t>REPOSICION DE CONCRETO F´C=175 KG/CM2 EN ZONA AFECTADA (LOSA)</t>
  </si>
  <si>
    <t>TABLERO DE DISTRIBUCION DE PVC CON 8 POLOS</t>
  </si>
  <si>
    <t>07.00</t>
  </si>
  <si>
    <t>07.06</t>
  </si>
  <si>
    <t>07.07</t>
  </si>
  <si>
    <t>07.08</t>
  </si>
  <si>
    <t>07.09</t>
  </si>
  <si>
    <t>07.10</t>
  </si>
  <si>
    <t>07.11</t>
  </si>
  <si>
    <t>09.02</t>
  </si>
  <si>
    <t>09.03</t>
  </si>
  <si>
    <t>10.04</t>
  </si>
  <si>
    <t>10.05</t>
  </si>
  <si>
    <t>10.06</t>
  </si>
  <si>
    <t>10.07</t>
  </si>
  <si>
    <t>10.08</t>
  </si>
  <si>
    <t>PLANILLA DE METRADOS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</si>
</sst>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#,##0.00_);\-#,##0.00"/>
    <numFmt numFmtId="167" formatCode="#\ ?/?\'\'"/>
    <numFmt numFmtId="168" formatCode="0.000"/>
    <numFmt numFmtId="169" formatCode="#,##0.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MS Sans Serif"/>
      <family val="2"/>
    </font>
    <font>
      <b/>
      <sz val="12"/>
      <name val="Arial Narrow"/>
      <family val="2"/>
    </font>
    <font>
      <b/>
      <sz val="7.9"/>
      <name val="Arial Narrow"/>
      <family val="2"/>
    </font>
    <font>
      <b/>
      <sz val="8"/>
      <name val="Arial Narrow"/>
      <family val="2"/>
    </font>
    <font>
      <sz val="8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rgb="FFC00000"/>
      <name val="Arial Narrow"/>
      <family val="2"/>
    </font>
    <font>
      <sz val="8"/>
      <color rgb="FFC00000"/>
      <name val="MS Sans Serif"/>
      <family val="2"/>
    </font>
    <font>
      <b/>
      <sz val="14"/>
      <color rgb="FF0000FF"/>
      <name val="Arial Narrow"/>
      <family val="2"/>
    </font>
    <font>
      <b/>
      <sz val="9"/>
      <color rgb="FFC00000"/>
      <name val="Arial Narrow"/>
      <family val="2"/>
    </font>
    <font>
      <sz val="9"/>
      <color rgb="FFC00000"/>
      <name val="Arial Narrow"/>
      <family val="2"/>
    </font>
    <font>
      <b/>
      <sz val="8.5"/>
      <color rgb="FFC00000"/>
      <name val="MS Sans Serif"/>
      <family val="2"/>
    </font>
    <font>
      <b/>
      <sz val="8"/>
      <color rgb="FFC00000"/>
      <name val="MS Sans Serif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52"/>
      <name val="Arial"/>
      <family val="2"/>
    </font>
    <font>
      <b/>
      <sz val="10"/>
      <color rgb="FFFF0000"/>
      <name val="Arial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>
      <alignment vertical="top"/>
    </xf>
    <xf numFmtId="0" fontId="13" fillId="0" borderId="0"/>
    <xf numFmtId="9" fontId="13" fillId="0" borderId="0" applyFont="0" applyFill="0" applyBorder="0" applyAlignment="0" applyProtection="0"/>
    <xf numFmtId="0" fontId="3" fillId="0" borderId="0"/>
  </cellStyleXfs>
  <cellXfs count="124">
    <xf numFmtId="0" fontId="0" fillId="0" borderId="0" xfId="0"/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/>
    <xf numFmtId="2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/>
    <xf numFmtId="49" fontId="4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4" fillId="0" borderId="0" xfId="1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 applyProtection="1"/>
    <xf numFmtId="2" fontId="5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left"/>
    </xf>
    <xf numFmtId="4" fontId="4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1" applyFont="1" applyFill="1" applyAlignment="1">
      <alignment vertical="center"/>
    </xf>
    <xf numFmtId="0" fontId="6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 applyProtection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5" fillId="0" borderId="0" xfId="0" applyFont="1" applyFill="1" applyAlignment="1">
      <alignment horizontal="left"/>
    </xf>
    <xf numFmtId="4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/>
    <xf numFmtId="2" fontId="11" fillId="0" borderId="0" xfId="1" applyNumberFormat="1" applyFont="1" applyFill="1" applyBorder="1" applyAlignment="1" applyProtection="1"/>
    <xf numFmtId="4" fontId="4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 applyProtection="1"/>
    <xf numFmtId="49" fontId="18" fillId="0" borderId="0" xfId="0" applyNumberFormat="1" applyFont="1" applyFill="1" applyAlignment="1"/>
    <xf numFmtId="0" fontId="18" fillId="0" borderId="0" xfId="0" applyFont="1" applyFill="1" applyAlignment="1"/>
    <xf numFmtId="2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49" fontId="4" fillId="0" borderId="0" xfId="1" applyNumberFormat="1" applyFont="1" applyFill="1" applyAlignment="1"/>
    <xf numFmtId="0" fontId="4" fillId="0" borderId="0" xfId="1" applyFont="1" applyFill="1" applyAlignment="1"/>
    <xf numFmtId="0" fontId="15" fillId="0" borderId="1" xfId="1" applyNumberFormat="1" applyFont="1" applyFill="1" applyBorder="1" applyAlignment="1">
      <alignment horizontal="left" vertical="center" indent="1"/>
    </xf>
    <xf numFmtId="0" fontId="15" fillId="0" borderId="1" xfId="1" applyFont="1" applyFill="1" applyBorder="1" applyAlignment="1">
      <alignment vertical="center"/>
    </xf>
    <xf numFmtId="0" fontId="16" fillId="0" borderId="1" xfId="1" applyNumberFormat="1" applyFont="1" applyFill="1" applyBorder="1" applyAlignment="1" applyProtection="1"/>
    <xf numFmtId="4" fontId="16" fillId="0" borderId="1" xfId="1" applyNumberFormat="1" applyFont="1" applyFill="1" applyBorder="1" applyAlignment="1" applyProtection="1">
      <alignment horizontal="center"/>
    </xf>
    <xf numFmtId="0" fontId="16" fillId="0" borderId="1" xfId="1" applyNumberFormat="1" applyFont="1" applyFill="1" applyBorder="1" applyAlignment="1" applyProtection="1">
      <alignment horizontal="center"/>
    </xf>
    <xf numFmtId="0" fontId="9" fillId="0" borderId="1" xfId="1" applyNumberFormat="1" applyFont="1" applyFill="1" applyBorder="1" applyAlignment="1">
      <alignment horizontal="left" vertical="center" indent="1"/>
    </xf>
    <xf numFmtId="0" fontId="9" fillId="0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 applyProtection="1"/>
    <xf numFmtId="4" fontId="9" fillId="0" borderId="1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 applyProtection="1"/>
    <xf numFmtId="2" fontId="20" fillId="0" borderId="0" xfId="1" applyNumberFormat="1" applyFont="1" applyFill="1" applyBorder="1" applyAlignment="1" applyProtection="1">
      <alignment horizontal="center"/>
    </xf>
    <xf numFmtId="2" fontId="21" fillId="0" borderId="0" xfId="1" applyNumberFormat="1" applyFont="1" applyFill="1" applyBorder="1" applyAlignment="1" applyProtection="1">
      <alignment horizontal="center"/>
    </xf>
    <xf numFmtId="0" fontId="22" fillId="0" borderId="0" xfId="6" applyNumberFormat="1" applyFont="1" applyFill="1" applyBorder="1" applyAlignment="1" applyProtection="1"/>
    <xf numFmtId="0" fontId="23" fillId="0" borderId="0" xfId="6" applyNumberFormat="1" applyFont="1" applyFill="1" applyBorder="1" applyAlignment="1" applyProtection="1"/>
    <xf numFmtId="4" fontId="23" fillId="0" borderId="0" xfId="6" applyNumberFormat="1" applyFont="1" applyFill="1" applyBorder="1" applyAlignment="1" applyProtection="1"/>
    <xf numFmtId="4" fontId="24" fillId="0" borderId="0" xfId="6" applyNumberFormat="1" applyFont="1" applyFill="1" applyBorder="1" applyAlignment="1" applyProtection="1"/>
    <xf numFmtId="0" fontId="25" fillId="0" borderId="0" xfId="6" applyNumberFormat="1" applyFont="1" applyFill="1" applyBorder="1" applyAlignment="1" applyProtection="1"/>
    <xf numFmtId="4" fontId="25" fillId="0" borderId="0" xfId="6" applyNumberFormat="1" applyFont="1" applyFill="1" applyBorder="1" applyAlignment="1" applyProtection="1"/>
    <xf numFmtId="4" fontId="22" fillId="0" borderId="0" xfId="6" applyNumberFormat="1" applyFont="1" applyFill="1" applyBorder="1" applyAlignment="1" applyProtection="1"/>
    <xf numFmtId="0" fontId="27" fillId="0" borderId="5" xfId="8" applyNumberFormat="1" applyFont="1" applyFill="1" applyBorder="1" applyAlignment="1">
      <alignment horizontal="center" vertical="center" wrapText="1"/>
    </xf>
    <xf numFmtId="0" fontId="26" fillId="0" borderId="5" xfId="8" applyNumberFormat="1" applyFont="1" applyFill="1" applyBorder="1" applyAlignment="1">
      <alignment horizontal="center" vertical="center" wrapText="1"/>
    </xf>
    <xf numFmtId="0" fontId="26" fillId="0" borderId="1" xfId="8" applyNumberFormat="1" applyFont="1" applyFill="1" applyBorder="1" applyAlignment="1">
      <alignment horizontal="center" vertical="center" wrapText="1"/>
    </xf>
    <xf numFmtId="169" fontId="26" fillId="0" borderId="1" xfId="8" applyNumberFormat="1" applyFont="1" applyFill="1" applyBorder="1" applyAlignment="1">
      <alignment horizontal="center" vertical="center"/>
    </xf>
    <xf numFmtId="0" fontId="28" fillId="0" borderId="1" xfId="8" applyFont="1" applyFill="1" applyBorder="1" applyAlignment="1">
      <alignment horizontal="center" vertical="center"/>
    </xf>
    <xf numFmtId="4" fontId="28" fillId="0" borderId="1" xfId="8" applyNumberFormat="1" applyFont="1" applyFill="1" applyBorder="1" applyAlignment="1">
      <alignment horizontal="center" vertical="center" wrapText="1"/>
    </xf>
    <xf numFmtId="169" fontId="28" fillId="0" borderId="3" xfId="8" applyNumberFormat="1" applyFont="1" applyFill="1" applyBorder="1" applyAlignment="1">
      <alignment horizontal="center" vertical="center"/>
    </xf>
    <xf numFmtId="4" fontId="26" fillId="0" borderId="0" xfId="8" applyNumberFormat="1" applyFont="1" applyFill="1" applyBorder="1" applyAlignment="1">
      <alignment horizontal="center" vertical="center" wrapText="1"/>
    </xf>
    <xf numFmtId="169" fontId="26" fillId="0" borderId="0" xfId="8" applyNumberFormat="1" applyFont="1" applyFill="1" applyBorder="1" applyAlignment="1">
      <alignment horizontal="center" vertical="center"/>
    </xf>
    <xf numFmtId="0" fontId="28" fillId="0" borderId="1" xfId="8" applyFont="1" applyFill="1" applyBorder="1" applyAlignment="1">
      <alignment horizontal="center" vertical="center" wrapText="1"/>
    </xf>
    <xf numFmtId="169" fontId="29" fillId="0" borderId="3" xfId="8" applyNumberFormat="1" applyFont="1" applyFill="1" applyBorder="1" applyAlignment="1">
      <alignment horizontal="center" vertical="center"/>
    </xf>
    <xf numFmtId="0" fontId="13" fillId="0" borderId="0" xfId="8" applyFont="1" applyFill="1"/>
    <xf numFmtId="2" fontId="26" fillId="0" borderId="1" xfId="8" applyNumberFormat="1" applyFont="1" applyFill="1" applyBorder="1" applyAlignment="1">
      <alignment horizontal="center"/>
    </xf>
    <xf numFmtId="4" fontId="26" fillId="3" borderId="1" xfId="8" applyNumberFormat="1" applyFont="1" applyFill="1" applyBorder="1" applyAlignment="1">
      <alignment horizontal="center"/>
    </xf>
    <xf numFmtId="4" fontId="26" fillId="0" borderId="4" xfId="8" applyNumberFormat="1" applyFont="1" applyFill="1" applyBorder="1" applyAlignment="1">
      <alignment horizontal="left"/>
    </xf>
    <xf numFmtId="4" fontId="26" fillId="0" borderId="6" xfId="8" applyNumberFormat="1" applyFont="1" applyFill="1" applyBorder="1" applyAlignment="1">
      <alignment horizontal="left"/>
    </xf>
    <xf numFmtId="2" fontId="25" fillId="0" borderId="0" xfId="6" applyNumberFormat="1" applyFont="1" applyFill="1" applyBorder="1" applyAlignment="1" applyProtection="1"/>
    <xf numFmtId="0" fontId="13" fillId="0" borderId="0" xfId="6"/>
    <xf numFmtId="2" fontId="16" fillId="0" borderId="0" xfId="1" applyNumberFormat="1" applyFont="1" applyFill="1" applyBorder="1" applyAlignment="1" applyProtection="1"/>
    <xf numFmtId="0" fontId="30" fillId="0" borderId="1" xfId="1" applyNumberFormat="1" applyFont="1" applyFill="1" applyBorder="1" applyAlignment="1">
      <alignment horizontal="left" vertical="center" indent="1"/>
    </xf>
    <xf numFmtId="0" fontId="30" fillId="0" borderId="1" xfId="1" applyFont="1" applyFill="1" applyBorder="1" applyAlignment="1">
      <alignment horizontal="left" vertical="center" indent="1"/>
    </xf>
    <xf numFmtId="4" fontId="30" fillId="0" borderId="1" xfId="1" applyNumberFormat="1" applyFont="1" applyFill="1" applyBorder="1" applyAlignment="1">
      <alignment horizontal="center" vertical="center"/>
    </xf>
    <xf numFmtId="49" fontId="30" fillId="0" borderId="1" xfId="1" applyNumberFormat="1" applyFont="1" applyFill="1" applyBorder="1" applyAlignment="1">
      <alignment horizontal="left" vertical="center" indent="1"/>
    </xf>
    <xf numFmtId="166" fontId="30" fillId="0" borderId="1" xfId="1" applyNumberFormat="1" applyFont="1" applyFill="1" applyBorder="1" applyAlignment="1">
      <alignment horizontal="center" vertical="center"/>
    </xf>
    <xf numFmtId="0" fontId="30" fillId="0" borderId="1" xfId="1" applyNumberFormat="1" applyFont="1" applyFill="1" applyBorder="1" applyAlignment="1">
      <alignment horizontal="center" vertical="center"/>
    </xf>
    <xf numFmtId="2" fontId="21" fillId="2" borderId="0" xfId="1" applyNumberFormat="1" applyFont="1" applyFill="1" applyBorder="1" applyAlignment="1" applyProtection="1">
      <alignment horizontal="center"/>
    </xf>
    <xf numFmtId="2" fontId="16" fillId="2" borderId="0" xfId="1" applyNumberFormat="1" applyFont="1" applyFill="1" applyBorder="1" applyAlignment="1" applyProtection="1"/>
    <xf numFmtId="0" fontId="16" fillId="2" borderId="0" xfId="1" applyNumberFormat="1" applyFont="1" applyFill="1" applyBorder="1" applyAlignment="1" applyProtection="1"/>
    <xf numFmtId="2" fontId="10" fillId="2" borderId="0" xfId="1" applyNumberFormat="1" applyFont="1" applyFill="1" applyBorder="1" applyAlignment="1" applyProtection="1"/>
    <xf numFmtId="0" fontId="10" fillId="2" borderId="0" xfId="1" applyNumberFormat="1" applyFont="1" applyFill="1" applyBorder="1" applyAlignment="1" applyProtection="1"/>
    <xf numFmtId="4" fontId="4" fillId="0" borderId="0" xfId="0" applyNumberFormat="1" applyFont="1" applyFill="1" applyAlignment="1">
      <alignment horizontal="left"/>
    </xf>
    <xf numFmtId="2" fontId="30" fillId="0" borderId="1" xfId="1" applyNumberFormat="1" applyFont="1" applyFill="1" applyBorder="1" applyAlignment="1">
      <alignment horizontal="left" vertical="center" indent="1"/>
    </xf>
    <xf numFmtId="0" fontId="8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8" fillId="0" borderId="0" xfId="1" quotePrefix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7" fillId="0" borderId="0" xfId="1" quotePrefix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4" fontId="26" fillId="0" borderId="4" xfId="8" applyNumberFormat="1" applyFont="1" applyFill="1" applyBorder="1" applyAlignment="1">
      <alignment horizontal="left"/>
    </xf>
    <xf numFmtId="4" fontId="26" fillId="0" borderId="6" xfId="8" applyNumberFormat="1" applyFont="1" applyFill="1" applyBorder="1" applyAlignment="1">
      <alignment horizontal="left"/>
    </xf>
    <xf numFmtId="4" fontId="26" fillId="0" borderId="1" xfId="8" applyNumberFormat="1" applyFont="1" applyFill="1" applyBorder="1" applyAlignment="1">
      <alignment horizontal="center" wrapText="1"/>
    </xf>
    <xf numFmtId="0" fontId="26" fillId="0" borderId="1" xfId="8" applyFont="1" applyFill="1" applyBorder="1" applyAlignment="1">
      <alignment horizontal="center" vertical="center"/>
    </xf>
    <xf numFmtId="4" fontId="26" fillId="0" borderId="1" xfId="8" applyNumberFormat="1" applyFont="1" applyFill="1" applyBorder="1" applyAlignment="1">
      <alignment horizontal="center" vertical="center" wrapText="1"/>
    </xf>
    <xf numFmtId="0" fontId="26" fillId="0" borderId="1" xfId="8" applyFont="1" applyFill="1" applyBorder="1" applyAlignment="1">
      <alignment horizontal="center" wrapText="1"/>
    </xf>
  </cellXfs>
  <cellStyles count="9">
    <cellStyle name="Normal" xfId="0" builtinId="0"/>
    <cellStyle name="Normal 2" xfId="2"/>
    <cellStyle name="Normal 3" xfId="3"/>
    <cellStyle name="Normal 3 2" xfId="8"/>
    <cellStyle name="Normal 4" xfId="5"/>
    <cellStyle name="Normal 5" xfId="6"/>
    <cellStyle name="Normal_Presupuesto_Resumen" xfId="1"/>
    <cellStyle name="Porcentaje 2" xfId="4"/>
    <cellStyle name="Porcentaje 3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209</xdr:row>
      <xdr:rowOff>235276</xdr:rowOff>
    </xdr:from>
    <xdr:ext cx="323850" cy="171449"/>
    <xdr:sp macro="" textlink="">
      <xdr:nvSpPr>
        <xdr:cNvPr id="301" name="300 CuadroTexto"/>
        <xdr:cNvSpPr txBox="1"/>
      </xdr:nvSpPr>
      <xdr:spPr>
        <a:xfrm>
          <a:off x="1412459" y="11833469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0.45</a:t>
          </a:r>
        </a:p>
      </xdr:txBody>
    </xdr:sp>
    <xdr:clientData/>
  </xdr:oneCellAnchor>
  <xdr:oneCellAnchor>
    <xdr:from>
      <xdr:col>0</xdr:col>
      <xdr:colOff>0</xdr:colOff>
      <xdr:row>207</xdr:row>
      <xdr:rowOff>30773</xdr:rowOff>
    </xdr:from>
    <xdr:ext cx="323850" cy="171449"/>
    <xdr:sp macro="" textlink="">
      <xdr:nvSpPr>
        <xdr:cNvPr id="302" name="301 CuadroTexto"/>
        <xdr:cNvSpPr txBox="1"/>
      </xdr:nvSpPr>
      <xdr:spPr>
        <a:xfrm rot="8164435">
          <a:off x="0" y="3032027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207</xdr:row>
      <xdr:rowOff>446210</xdr:rowOff>
    </xdr:from>
    <xdr:ext cx="323850" cy="171449"/>
    <xdr:sp macro="" textlink="">
      <xdr:nvSpPr>
        <xdr:cNvPr id="304" name="303 CuadroTexto"/>
        <xdr:cNvSpPr txBox="1"/>
      </xdr:nvSpPr>
      <xdr:spPr>
        <a:xfrm>
          <a:off x="1212606" y="24331979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211" name="210 CuadroTexto"/>
        <xdr:cNvSpPr txBox="1"/>
      </xdr:nvSpPr>
      <xdr:spPr>
        <a:xfrm>
          <a:off x="1081454" y="3893138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222" name="221 CuadroTexto"/>
        <xdr:cNvSpPr txBox="1"/>
      </xdr:nvSpPr>
      <xdr:spPr>
        <a:xfrm>
          <a:off x="1274885" y="27521461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1.10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223" name="222 CuadroTexto"/>
        <xdr:cNvSpPr txBox="1"/>
      </xdr:nvSpPr>
      <xdr:spPr>
        <a:xfrm>
          <a:off x="2000982" y="27536994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1.03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224" name="223 CuadroTexto"/>
        <xdr:cNvSpPr txBox="1"/>
      </xdr:nvSpPr>
      <xdr:spPr>
        <a:xfrm>
          <a:off x="757604" y="275404385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226" name="225 CuadroTexto"/>
        <xdr:cNvSpPr txBox="1"/>
      </xdr:nvSpPr>
      <xdr:spPr>
        <a:xfrm>
          <a:off x="1725489" y="27731011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0.95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227" name="226 CuadroTexto"/>
        <xdr:cNvSpPr txBox="1"/>
      </xdr:nvSpPr>
      <xdr:spPr>
        <a:xfrm>
          <a:off x="1265360" y="27594804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1.22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228" name="227 CuadroTexto"/>
        <xdr:cNvSpPr txBox="1"/>
      </xdr:nvSpPr>
      <xdr:spPr>
        <a:xfrm>
          <a:off x="719504" y="275956835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230" name="229 CuadroTexto"/>
        <xdr:cNvSpPr txBox="1"/>
      </xdr:nvSpPr>
      <xdr:spPr>
        <a:xfrm>
          <a:off x="1665410" y="7708509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0.77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231" name="230 CuadroTexto"/>
        <xdr:cNvSpPr txBox="1"/>
      </xdr:nvSpPr>
      <xdr:spPr>
        <a:xfrm>
          <a:off x="1491029" y="276452135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0.73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234" name="233 CuadroTexto"/>
        <xdr:cNvSpPr txBox="1"/>
      </xdr:nvSpPr>
      <xdr:spPr>
        <a:xfrm>
          <a:off x="1491029" y="2770712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0.50</a:t>
          </a:r>
        </a:p>
      </xdr:txBody>
    </xdr:sp>
    <xdr:clientData/>
  </xdr:oneCellAnchor>
  <xdr:oneCellAnchor>
    <xdr:from>
      <xdr:col>0</xdr:col>
      <xdr:colOff>0</xdr:colOff>
      <xdr:row>209</xdr:row>
      <xdr:rowOff>510442</xdr:rowOff>
    </xdr:from>
    <xdr:ext cx="323850" cy="171449"/>
    <xdr:sp macro="" textlink="">
      <xdr:nvSpPr>
        <xdr:cNvPr id="272" name="271 CuadroTexto"/>
        <xdr:cNvSpPr txBox="1"/>
      </xdr:nvSpPr>
      <xdr:spPr>
        <a:xfrm>
          <a:off x="1729959" y="118609859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0.45</a:t>
          </a:r>
        </a:p>
      </xdr:txBody>
    </xdr:sp>
    <xdr:clientData/>
  </xdr:oneCellAnchor>
  <xdr:oneCellAnchor>
    <xdr:from>
      <xdr:col>0</xdr:col>
      <xdr:colOff>0</xdr:colOff>
      <xdr:row>209</xdr:row>
      <xdr:rowOff>351691</xdr:rowOff>
    </xdr:from>
    <xdr:ext cx="323850" cy="171449"/>
    <xdr:sp macro="" textlink="">
      <xdr:nvSpPr>
        <xdr:cNvPr id="273" name="272 CuadroTexto"/>
        <xdr:cNvSpPr txBox="1"/>
      </xdr:nvSpPr>
      <xdr:spPr>
        <a:xfrm>
          <a:off x="2110960" y="11845110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209</xdr:row>
      <xdr:rowOff>23610</xdr:rowOff>
    </xdr:from>
    <xdr:ext cx="323850" cy="171449"/>
    <xdr:sp macro="" textlink="">
      <xdr:nvSpPr>
        <xdr:cNvPr id="275" name="274 CuadroTexto"/>
        <xdr:cNvSpPr txBox="1"/>
      </xdr:nvSpPr>
      <xdr:spPr>
        <a:xfrm>
          <a:off x="1698205" y="118123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207</xdr:row>
      <xdr:rowOff>263607</xdr:rowOff>
    </xdr:from>
    <xdr:ext cx="323850" cy="171449"/>
    <xdr:sp macro="" textlink="">
      <xdr:nvSpPr>
        <xdr:cNvPr id="277" name="276 CuadroTexto"/>
        <xdr:cNvSpPr txBox="1"/>
      </xdr:nvSpPr>
      <xdr:spPr>
        <a:xfrm>
          <a:off x="1693005" y="1176645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7.70</a:t>
          </a:r>
        </a:p>
      </xdr:txBody>
    </xdr:sp>
    <xdr:clientData/>
  </xdr:oneCellAnchor>
  <xdr:oneCellAnchor>
    <xdr:from>
      <xdr:col>0</xdr:col>
      <xdr:colOff>0</xdr:colOff>
      <xdr:row>211</xdr:row>
      <xdr:rowOff>30773</xdr:rowOff>
    </xdr:from>
    <xdr:ext cx="323850" cy="171449"/>
    <xdr:sp macro="" textlink="">
      <xdr:nvSpPr>
        <xdr:cNvPr id="289" name="288 CuadroTexto"/>
        <xdr:cNvSpPr txBox="1"/>
      </xdr:nvSpPr>
      <xdr:spPr>
        <a:xfrm>
          <a:off x="1830590" y="1174316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211</xdr:row>
      <xdr:rowOff>446210</xdr:rowOff>
    </xdr:from>
    <xdr:ext cx="323850" cy="171449"/>
    <xdr:sp macro="" textlink="">
      <xdr:nvSpPr>
        <xdr:cNvPr id="290" name="289 CuadroTexto"/>
        <xdr:cNvSpPr txBox="1"/>
      </xdr:nvSpPr>
      <xdr:spPr>
        <a:xfrm>
          <a:off x="1215862" y="1178471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213</xdr:row>
      <xdr:rowOff>510442</xdr:rowOff>
    </xdr:from>
    <xdr:ext cx="323850" cy="171449"/>
    <xdr:sp macro="" textlink="">
      <xdr:nvSpPr>
        <xdr:cNvPr id="292" name="291 CuadroTexto"/>
        <xdr:cNvSpPr txBox="1"/>
      </xdr:nvSpPr>
      <xdr:spPr>
        <a:xfrm>
          <a:off x="1729959" y="118609859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0.65</a:t>
          </a:r>
        </a:p>
      </xdr:txBody>
    </xdr:sp>
    <xdr:clientData/>
  </xdr:oneCellAnchor>
  <xdr:oneCellAnchor>
    <xdr:from>
      <xdr:col>0</xdr:col>
      <xdr:colOff>0</xdr:colOff>
      <xdr:row>213</xdr:row>
      <xdr:rowOff>351691</xdr:rowOff>
    </xdr:from>
    <xdr:ext cx="323850" cy="171449"/>
    <xdr:sp macro="" textlink="">
      <xdr:nvSpPr>
        <xdr:cNvPr id="293" name="292 CuadroTexto"/>
        <xdr:cNvSpPr txBox="1"/>
      </xdr:nvSpPr>
      <xdr:spPr>
        <a:xfrm>
          <a:off x="2110960" y="11845110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213</xdr:row>
      <xdr:rowOff>23610</xdr:rowOff>
    </xdr:from>
    <xdr:ext cx="323850" cy="171449"/>
    <xdr:sp macro="" textlink="">
      <xdr:nvSpPr>
        <xdr:cNvPr id="294" name="293 CuadroTexto"/>
        <xdr:cNvSpPr txBox="1"/>
      </xdr:nvSpPr>
      <xdr:spPr>
        <a:xfrm>
          <a:off x="1698205" y="118123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211</xdr:row>
      <xdr:rowOff>263607</xdr:rowOff>
    </xdr:from>
    <xdr:ext cx="323850" cy="171449"/>
    <xdr:sp macro="" textlink="">
      <xdr:nvSpPr>
        <xdr:cNvPr id="297" name="296 CuadroTexto"/>
        <xdr:cNvSpPr txBox="1"/>
      </xdr:nvSpPr>
      <xdr:spPr>
        <a:xfrm>
          <a:off x="1693005" y="1176645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7.70</a:t>
          </a:r>
        </a:p>
      </xdr:txBody>
    </xdr:sp>
    <xdr:clientData/>
  </xdr:oneCellAnchor>
  <xdr:oneCellAnchor>
    <xdr:from>
      <xdr:col>0</xdr:col>
      <xdr:colOff>0</xdr:colOff>
      <xdr:row>212</xdr:row>
      <xdr:rowOff>30773</xdr:rowOff>
    </xdr:from>
    <xdr:ext cx="323850" cy="171449"/>
    <xdr:sp macro="" textlink="">
      <xdr:nvSpPr>
        <xdr:cNvPr id="298" name="297 CuadroTexto"/>
        <xdr:cNvSpPr txBox="1"/>
      </xdr:nvSpPr>
      <xdr:spPr>
        <a:xfrm>
          <a:off x="1830590" y="1190191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212</xdr:row>
      <xdr:rowOff>446210</xdr:rowOff>
    </xdr:from>
    <xdr:ext cx="323850" cy="171449"/>
    <xdr:sp macro="" textlink="">
      <xdr:nvSpPr>
        <xdr:cNvPr id="299" name="298 CuadroTexto"/>
        <xdr:cNvSpPr txBox="1"/>
      </xdr:nvSpPr>
      <xdr:spPr>
        <a:xfrm>
          <a:off x="1215862" y="1194346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212</xdr:row>
      <xdr:rowOff>263607</xdr:rowOff>
    </xdr:from>
    <xdr:ext cx="323850" cy="171449"/>
    <xdr:sp macro="" textlink="">
      <xdr:nvSpPr>
        <xdr:cNvPr id="303" name="302 CuadroTexto"/>
        <xdr:cNvSpPr txBox="1"/>
      </xdr:nvSpPr>
      <xdr:spPr>
        <a:xfrm>
          <a:off x="1693005" y="1192520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7.70</a:t>
          </a:r>
        </a:p>
      </xdr:txBody>
    </xdr:sp>
    <xdr:clientData/>
  </xdr:oneCellAnchor>
  <xdr:oneCellAnchor>
    <xdr:from>
      <xdr:col>0</xdr:col>
      <xdr:colOff>0</xdr:colOff>
      <xdr:row>213</xdr:row>
      <xdr:rowOff>171776</xdr:rowOff>
    </xdr:from>
    <xdr:ext cx="323850" cy="171449"/>
    <xdr:sp macro="" textlink="">
      <xdr:nvSpPr>
        <xdr:cNvPr id="305" name="304 CuadroTexto"/>
        <xdr:cNvSpPr txBox="1"/>
      </xdr:nvSpPr>
      <xdr:spPr>
        <a:xfrm>
          <a:off x="2110958" y="12055719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216</xdr:row>
      <xdr:rowOff>277610</xdr:rowOff>
    </xdr:from>
    <xdr:ext cx="323850" cy="171449"/>
    <xdr:sp macro="" textlink="">
      <xdr:nvSpPr>
        <xdr:cNvPr id="306" name="305 CuadroTexto"/>
        <xdr:cNvSpPr txBox="1"/>
      </xdr:nvSpPr>
      <xdr:spPr>
        <a:xfrm>
          <a:off x="1962791" y="122250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215</xdr:row>
      <xdr:rowOff>30773</xdr:rowOff>
    </xdr:from>
    <xdr:ext cx="323850" cy="171449"/>
    <xdr:sp macro="" textlink="">
      <xdr:nvSpPr>
        <xdr:cNvPr id="307" name="306 CuadroTexto"/>
        <xdr:cNvSpPr txBox="1"/>
      </xdr:nvSpPr>
      <xdr:spPr>
        <a:xfrm>
          <a:off x="1830590" y="1174316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215</xdr:row>
      <xdr:rowOff>446210</xdr:rowOff>
    </xdr:from>
    <xdr:ext cx="323850" cy="171449"/>
    <xdr:sp macro="" textlink="">
      <xdr:nvSpPr>
        <xdr:cNvPr id="308" name="307 CuadroTexto"/>
        <xdr:cNvSpPr txBox="1"/>
      </xdr:nvSpPr>
      <xdr:spPr>
        <a:xfrm>
          <a:off x="1215862" y="1178471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216</xdr:row>
      <xdr:rowOff>23610</xdr:rowOff>
    </xdr:from>
    <xdr:ext cx="323850" cy="171449"/>
    <xdr:sp macro="" textlink="">
      <xdr:nvSpPr>
        <xdr:cNvPr id="312" name="311 CuadroTexto"/>
        <xdr:cNvSpPr txBox="1"/>
      </xdr:nvSpPr>
      <xdr:spPr>
        <a:xfrm>
          <a:off x="1698205" y="118123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215</xdr:row>
      <xdr:rowOff>263607</xdr:rowOff>
    </xdr:from>
    <xdr:ext cx="323850" cy="171449"/>
    <xdr:sp macro="" textlink="">
      <xdr:nvSpPr>
        <xdr:cNvPr id="315" name="314 CuadroTexto"/>
        <xdr:cNvSpPr txBox="1"/>
      </xdr:nvSpPr>
      <xdr:spPr>
        <a:xfrm>
          <a:off x="1693005" y="1176645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4.03</a:t>
          </a:r>
        </a:p>
      </xdr:txBody>
    </xdr:sp>
    <xdr:clientData/>
  </xdr:oneCellAnchor>
  <xdr:oneCellAnchor>
    <xdr:from>
      <xdr:col>0</xdr:col>
      <xdr:colOff>0</xdr:colOff>
      <xdr:row>219</xdr:row>
      <xdr:rowOff>277610</xdr:rowOff>
    </xdr:from>
    <xdr:ext cx="323850" cy="171449"/>
    <xdr:sp macro="" textlink="">
      <xdr:nvSpPr>
        <xdr:cNvPr id="316" name="315 CuadroTexto"/>
        <xdr:cNvSpPr txBox="1"/>
      </xdr:nvSpPr>
      <xdr:spPr>
        <a:xfrm>
          <a:off x="1962791" y="122250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218</xdr:row>
      <xdr:rowOff>30773</xdr:rowOff>
    </xdr:from>
    <xdr:ext cx="323850" cy="171449"/>
    <xdr:sp macro="" textlink="">
      <xdr:nvSpPr>
        <xdr:cNvPr id="317" name="316 CuadroTexto"/>
        <xdr:cNvSpPr txBox="1"/>
      </xdr:nvSpPr>
      <xdr:spPr>
        <a:xfrm>
          <a:off x="1830590" y="1213051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218</xdr:row>
      <xdr:rowOff>446210</xdr:rowOff>
    </xdr:from>
    <xdr:ext cx="323850" cy="171449"/>
    <xdr:sp macro="" textlink="">
      <xdr:nvSpPr>
        <xdr:cNvPr id="318" name="317 CuadroTexto"/>
        <xdr:cNvSpPr txBox="1"/>
      </xdr:nvSpPr>
      <xdr:spPr>
        <a:xfrm>
          <a:off x="1215862" y="1217206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219</xdr:row>
      <xdr:rowOff>23610</xdr:rowOff>
    </xdr:from>
    <xdr:ext cx="323850" cy="171449"/>
    <xdr:sp macro="" textlink="">
      <xdr:nvSpPr>
        <xdr:cNvPr id="320" name="319 CuadroTexto"/>
        <xdr:cNvSpPr txBox="1"/>
      </xdr:nvSpPr>
      <xdr:spPr>
        <a:xfrm>
          <a:off x="1698205" y="121996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218</xdr:row>
      <xdr:rowOff>263607</xdr:rowOff>
    </xdr:from>
    <xdr:ext cx="323850" cy="171449"/>
    <xdr:sp macro="" textlink="">
      <xdr:nvSpPr>
        <xdr:cNvPr id="322" name="321 CuadroTexto"/>
        <xdr:cNvSpPr txBox="1"/>
      </xdr:nvSpPr>
      <xdr:spPr>
        <a:xfrm>
          <a:off x="1693005" y="1215380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6.78</a:t>
          </a:r>
        </a:p>
      </xdr:txBody>
    </xdr:sp>
    <xdr:clientData/>
  </xdr:oneCellAnchor>
  <xdr:oneCellAnchor>
    <xdr:from>
      <xdr:col>0</xdr:col>
      <xdr:colOff>0</xdr:colOff>
      <xdr:row>222</xdr:row>
      <xdr:rowOff>277610</xdr:rowOff>
    </xdr:from>
    <xdr:ext cx="323850" cy="171449"/>
    <xdr:sp macro="" textlink="">
      <xdr:nvSpPr>
        <xdr:cNvPr id="323" name="322 CuadroTexto"/>
        <xdr:cNvSpPr txBox="1"/>
      </xdr:nvSpPr>
      <xdr:spPr>
        <a:xfrm>
          <a:off x="1962791" y="123838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221</xdr:row>
      <xdr:rowOff>30773</xdr:rowOff>
    </xdr:from>
    <xdr:ext cx="323850" cy="171449"/>
    <xdr:sp macro="" textlink="">
      <xdr:nvSpPr>
        <xdr:cNvPr id="324" name="323 CuadroTexto"/>
        <xdr:cNvSpPr txBox="1"/>
      </xdr:nvSpPr>
      <xdr:spPr>
        <a:xfrm>
          <a:off x="1830590" y="1228926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221</xdr:row>
      <xdr:rowOff>446210</xdr:rowOff>
    </xdr:from>
    <xdr:ext cx="323850" cy="171449"/>
    <xdr:sp macro="" textlink="">
      <xdr:nvSpPr>
        <xdr:cNvPr id="325" name="324 CuadroTexto"/>
        <xdr:cNvSpPr txBox="1"/>
      </xdr:nvSpPr>
      <xdr:spPr>
        <a:xfrm>
          <a:off x="1215862" y="1233081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222</xdr:row>
      <xdr:rowOff>23610</xdr:rowOff>
    </xdr:from>
    <xdr:ext cx="323850" cy="171449"/>
    <xdr:sp macro="" textlink="">
      <xdr:nvSpPr>
        <xdr:cNvPr id="327" name="326 CuadroTexto"/>
        <xdr:cNvSpPr txBox="1"/>
      </xdr:nvSpPr>
      <xdr:spPr>
        <a:xfrm>
          <a:off x="1698205" y="123584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221</xdr:row>
      <xdr:rowOff>263607</xdr:rowOff>
    </xdr:from>
    <xdr:ext cx="323850" cy="171449"/>
    <xdr:sp macro="" textlink="">
      <xdr:nvSpPr>
        <xdr:cNvPr id="329" name="328 CuadroTexto"/>
        <xdr:cNvSpPr txBox="1"/>
      </xdr:nvSpPr>
      <xdr:spPr>
        <a:xfrm>
          <a:off x="1693005" y="1231255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7.70</a:t>
          </a:r>
        </a:p>
      </xdr:txBody>
    </xdr:sp>
    <xdr:clientData/>
  </xdr:oneCellAnchor>
  <xdr:oneCellAnchor>
    <xdr:from>
      <xdr:col>0</xdr:col>
      <xdr:colOff>0</xdr:colOff>
      <xdr:row>226</xdr:row>
      <xdr:rowOff>277610</xdr:rowOff>
    </xdr:from>
    <xdr:ext cx="323850" cy="171449"/>
    <xdr:sp macro="" textlink="">
      <xdr:nvSpPr>
        <xdr:cNvPr id="330" name="329 CuadroTexto"/>
        <xdr:cNvSpPr txBox="1"/>
      </xdr:nvSpPr>
      <xdr:spPr>
        <a:xfrm>
          <a:off x="1962791" y="125425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225</xdr:row>
      <xdr:rowOff>30773</xdr:rowOff>
    </xdr:from>
    <xdr:ext cx="323850" cy="171449"/>
    <xdr:sp macro="" textlink="">
      <xdr:nvSpPr>
        <xdr:cNvPr id="331" name="330 CuadroTexto"/>
        <xdr:cNvSpPr txBox="1"/>
      </xdr:nvSpPr>
      <xdr:spPr>
        <a:xfrm>
          <a:off x="1830590" y="1244801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225</xdr:row>
      <xdr:rowOff>446210</xdr:rowOff>
    </xdr:from>
    <xdr:ext cx="323850" cy="171449"/>
    <xdr:sp macro="" textlink="">
      <xdr:nvSpPr>
        <xdr:cNvPr id="332" name="331 CuadroTexto"/>
        <xdr:cNvSpPr txBox="1"/>
      </xdr:nvSpPr>
      <xdr:spPr>
        <a:xfrm>
          <a:off x="1215862" y="1248956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226</xdr:row>
      <xdr:rowOff>23610</xdr:rowOff>
    </xdr:from>
    <xdr:ext cx="323850" cy="171449"/>
    <xdr:sp macro="" textlink="">
      <xdr:nvSpPr>
        <xdr:cNvPr id="334" name="333 CuadroTexto"/>
        <xdr:cNvSpPr txBox="1"/>
      </xdr:nvSpPr>
      <xdr:spPr>
        <a:xfrm>
          <a:off x="1698205" y="125171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225</xdr:row>
      <xdr:rowOff>263607</xdr:rowOff>
    </xdr:from>
    <xdr:ext cx="323850" cy="171449"/>
    <xdr:sp macro="" textlink="">
      <xdr:nvSpPr>
        <xdr:cNvPr id="336" name="335 CuadroTexto"/>
        <xdr:cNvSpPr txBox="1"/>
      </xdr:nvSpPr>
      <xdr:spPr>
        <a:xfrm>
          <a:off x="1693005" y="1247130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3.625</a:t>
          </a:r>
        </a:p>
      </xdr:txBody>
    </xdr:sp>
    <xdr:clientData/>
  </xdr:oneCellAnchor>
  <xdr:oneCellAnchor>
    <xdr:from>
      <xdr:col>0</xdr:col>
      <xdr:colOff>0</xdr:colOff>
      <xdr:row>228</xdr:row>
      <xdr:rowOff>277610</xdr:rowOff>
    </xdr:from>
    <xdr:ext cx="323850" cy="171449"/>
    <xdr:sp macro="" textlink="">
      <xdr:nvSpPr>
        <xdr:cNvPr id="337" name="336 CuadroTexto"/>
        <xdr:cNvSpPr txBox="1"/>
      </xdr:nvSpPr>
      <xdr:spPr>
        <a:xfrm>
          <a:off x="1962791" y="127203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227</xdr:row>
      <xdr:rowOff>30773</xdr:rowOff>
    </xdr:from>
    <xdr:ext cx="323850" cy="171449"/>
    <xdr:sp macro="" textlink="">
      <xdr:nvSpPr>
        <xdr:cNvPr id="338" name="337 CuadroTexto"/>
        <xdr:cNvSpPr txBox="1"/>
      </xdr:nvSpPr>
      <xdr:spPr>
        <a:xfrm>
          <a:off x="1830590" y="1262581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227</xdr:row>
      <xdr:rowOff>446210</xdr:rowOff>
    </xdr:from>
    <xdr:ext cx="323850" cy="171449"/>
    <xdr:sp macro="" textlink="">
      <xdr:nvSpPr>
        <xdr:cNvPr id="339" name="338 CuadroTexto"/>
        <xdr:cNvSpPr txBox="1"/>
      </xdr:nvSpPr>
      <xdr:spPr>
        <a:xfrm>
          <a:off x="1215862" y="1266736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228</xdr:row>
      <xdr:rowOff>23610</xdr:rowOff>
    </xdr:from>
    <xdr:ext cx="323850" cy="171449"/>
    <xdr:sp macro="" textlink="">
      <xdr:nvSpPr>
        <xdr:cNvPr id="341" name="340 CuadroTexto"/>
        <xdr:cNvSpPr txBox="1"/>
      </xdr:nvSpPr>
      <xdr:spPr>
        <a:xfrm>
          <a:off x="1698205" y="126949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227</xdr:row>
      <xdr:rowOff>263607</xdr:rowOff>
    </xdr:from>
    <xdr:ext cx="323850" cy="171449"/>
    <xdr:sp macro="" textlink="">
      <xdr:nvSpPr>
        <xdr:cNvPr id="343" name="342 CuadroTexto"/>
        <xdr:cNvSpPr txBox="1"/>
      </xdr:nvSpPr>
      <xdr:spPr>
        <a:xfrm>
          <a:off x="1693005" y="1264910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3.075</a:t>
          </a:r>
        </a:p>
      </xdr:txBody>
    </xdr:sp>
    <xdr:clientData/>
  </xdr:oneCellAnchor>
  <xdr:oneCellAnchor>
    <xdr:from>
      <xdr:col>0</xdr:col>
      <xdr:colOff>0</xdr:colOff>
      <xdr:row>230</xdr:row>
      <xdr:rowOff>277610</xdr:rowOff>
    </xdr:from>
    <xdr:ext cx="323850" cy="171449"/>
    <xdr:sp macro="" textlink="">
      <xdr:nvSpPr>
        <xdr:cNvPr id="344" name="343 CuadroTexto"/>
        <xdr:cNvSpPr txBox="1"/>
      </xdr:nvSpPr>
      <xdr:spPr>
        <a:xfrm>
          <a:off x="1962791" y="128600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229</xdr:row>
      <xdr:rowOff>30773</xdr:rowOff>
    </xdr:from>
    <xdr:ext cx="323850" cy="171449"/>
    <xdr:sp macro="" textlink="">
      <xdr:nvSpPr>
        <xdr:cNvPr id="345" name="344 CuadroTexto"/>
        <xdr:cNvSpPr txBox="1"/>
      </xdr:nvSpPr>
      <xdr:spPr>
        <a:xfrm>
          <a:off x="1830590" y="1276551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229</xdr:row>
      <xdr:rowOff>446210</xdr:rowOff>
    </xdr:from>
    <xdr:ext cx="323850" cy="171449"/>
    <xdr:sp macro="" textlink="">
      <xdr:nvSpPr>
        <xdr:cNvPr id="346" name="345 CuadroTexto"/>
        <xdr:cNvSpPr txBox="1"/>
      </xdr:nvSpPr>
      <xdr:spPr>
        <a:xfrm>
          <a:off x="1215862" y="1280706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230</xdr:row>
      <xdr:rowOff>23610</xdr:rowOff>
    </xdr:from>
    <xdr:ext cx="323850" cy="171449"/>
    <xdr:sp macro="" textlink="">
      <xdr:nvSpPr>
        <xdr:cNvPr id="348" name="347 CuadroTexto"/>
        <xdr:cNvSpPr txBox="1"/>
      </xdr:nvSpPr>
      <xdr:spPr>
        <a:xfrm>
          <a:off x="1698205" y="128346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229</xdr:row>
      <xdr:rowOff>263607</xdr:rowOff>
    </xdr:from>
    <xdr:ext cx="323850" cy="171449"/>
    <xdr:sp macro="" textlink="">
      <xdr:nvSpPr>
        <xdr:cNvPr id="350" name="349 CuadroTexto"/>
        <xdr:cNvSpPr txBox="1"/>
      </xdr:nvSpPr>
      <xdr:spPr>
        <a:xfrm>
          <a:off x="1693005" y="1278880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3.70</a:t>
          </a:r>
        </a:p>
      </xdr:txBody>
    </xdr:sp>
    <xdr:clientData/>
  </xdr:oneCellAnchor>
  <xdr:oneCellAnchor>
    <xdr:from>
      <xdr:col>0</xdr:col>
      <xdr:colOff>0</xdr:colOff>
      <xdr:row>233</xdr:row>
      <xdr:rowOff>277610</xdr:rowOff>
    </xdr:from>
    <xdr:ext cx="323850" cy="171449"/>
    <xdr:sp macro="" textlink="">
      <xdr:nvSpPr>
        <xdr:cNvPr id="351" name="350 CuadroTexto"/>
        <xdr:cNvSpPr txBox="1"/>
      </xdr:nvSpPr>
      <xdr:spPr>
        <a:xfrm>
          <a:off x="1962791" y="127203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232</xdr:row>
      <xdr:rowOff>30773</xdr:rowOff>
    </xdr:from>
    <xdr:ext cx="323850" cy="171449"/>
    <xdr:sp macro="" textlink="">
      <xdr:nvSpPr>
        <xdr:cNvPr id="352" name="351 CuadroTexto"/>
        <xdr:cNvSpPr txBox="1"/>
      </xdr:nvSpPr>
      <xdr:spPr>
        <a:xfrm>
          <a:off x="1830590" y="1262581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232</xdr:row>
      <xdr:rowOff>446210</xdr:rowOff>
    </xdr:from>
    <xdr:ext cx="323850" cy="171449"/>
    <xdr:sp macro="" textlink="">
      <xdr:nvSpPr>
        <xdr:cNvPr id="353" name="352 CuadroTexto"/>
        <xdr:cNvSpPr txBox="1"/>
      </xdr:nvSpPr>
      <xdr:spPr>
        <a:xfrm>
          <a:off x="1215862" y="1266736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233</xdr:row>
      <xdr:rowOff>23610</xdr:rowOff>
    </xdr:from>
    <xdr:ext cx="323850" cy="171449"/>
    <xdr:sp macro="" textlink="">
      <xdr:nvSpPr>
        <xdr:cNvPr id="355" name="354 CuadroTexto"/>
        <xdr:cNvSpPr txBox="1"/>
      </xdr:nvSpPr>
      <xdr:spPr>
        <a:xfrm>
          <a:off x="1698205" y="126949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232</xdr:row>
      <xdr:rowOff>263607</xdr:rowOff>
    </xdr:from>
    <xdr:ext cx="323850" cy="171449"/>
    <xdr:sp macro="" textlink="">
      <xdr:nvSpPr>
        <xdr:cNvPr id="357" name="356 CuadroTexto"/>
        <xdr:cNvSpPr txBox="1"/>
      </xdr:nvSpPr>
      <xdr:spPr>
        <a:xfrm>
          <a:off x="1693005" y="1264910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2.50</a:t>
          </a:r>
        </a:p>
      </xdr:txBody>
    </xdr:sp>
    <xdr:clientData/>
  </xdr:oneCellAnchor>
  <xdr:oneCellAnchor>
    <xdr:from>
      <xdr:col>0</xdr:col>
      <xdr:colOff>0</xdr:colOff>
      <xdr:row>235</xdr:row>
      <xdr:rowOff>277610</xdr:rowOff>
    </xdr:from>
    <xdr:ext cx="323850" cy="171449"/>
    <xdr:sp macro="" textlink="">
      <xdr:nvSpPr>
        <xdr:cNvPr id="358" name="357 CuadroTexto"/>
        <xdr:cNvSpPr txBox="1"/>
      </xdr:nvSpPr>
      <xdr:spPr>
        <a:xfrm>
          <a:off x="1962791" y="131585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234</xdr:row>
      <xdr:rowOff>30773</xdr:rowOff>
    </xdr:from>
    <xdr:ext cx="323850" cy="171449"/>
    <xdr:sp macro="" textlink="">
      <xdr:nvSpPr>
        <xdr:cNvPr id="359" name="358 CuadroTexto"/>
        <xdr:cNvSpPr txBox="1"/>
      </xdr:nvSpPr>
      <xdr:spPr>
        <a:xfrm>
          <a:off x="1830590" y="1306396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234</xdr:row>
      <xdr:rowOff>446210</xdr:rowOff>
    </xdr:from>
    <xdr:ext cx="323850" cy="171449"/>
    <xdr:sp macro="" textlink="">
      <xdr:nvSpPr>
        <xdr:cNvPr id="360" name="359 CuadroTexto"/>
        <xdr:cNvSpPr txBox="1"/>
      </xdr:nvSpPr>
      <xdr:spPr>
        <a:xfrm>
          <a:off x="1215862" y="1310551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235</xdr:row>
      <xdr:rowOff>23610</xdr:rowOff>
    </xdr:from>
    <xdr:ext cx="323850" cy="171449"/>
    <xdr:sp macro="" textlink="">
      <xdr:nvSpPr>
        <xdr:cNvPr id="362" name="361 CuadroTexto"/>
        <xdr:cNvSpPr txBox="1"/>
      </xdr:nvSpPr>
      <xdr:spPr>
        <a:xfrm>
          <a:off x="1698205" y="131331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234</xdr:row>
      <xdr:rowOff>263607</xdr:rowOff>
    </xdr:from>
    <xdr:ext cx="323850" cy="171449"/>
    <xdr:sp macro="" textlink="">
      <xdr:nvSpPr>
        <xdr:cNvPr id="364" name="363 CuadroTexto"/>
        <xdr:cNvSpPr txBox="1"/>
      </xdr:nvSpPr>
      <xdr:spPr>
        <a:xfrm>
          <a:off x="1693005" y="1308725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1.80</a:t>
          </a:r>
        </a:p>
      </xdr:txBody>
    </xdr:sp>
    <xdr:clientData/>
  </xdr:oneCellAnchor>
  <xdr:oneCellAnchor>
    <xdr:from>
      <xdr:col>0</xdr:col>
      <xdr:colOff>0</xdr:colOff>
      <xdr:row>238</xdr:row>
      <xdr:rowOff>277610</xdr:rowOff>
    </xdr:from>
    <xdr:ext cx="323850" cy="171449"/>
    <xdr:sp macro="" textlink="">
      <xdr:nvSpPr>
        <xdr:cNvPr id="365" name="364 CuadroTexto"/>
        <xdr:cNvSpPr txBox="1"/>
      </xdr:nvSpPr>
      <xdr:spPr>
        <a:xfrm>
          <a:off x="1962791" y="131585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237</xdr:row>
      <xdr:rowOff>30773</xdr:rowOff>
    </xdr:from>
    <xdr:ext cx="323850" cy="171449"/>
    <xdr:sp macro="" textlink="">
      <xdr:nvSpPr>
        <xdr:cNvPr id="366" name="365 CuadroTexto"/>
        <xdr:cNvSpPr txBox="1"/>
      </xdr:nvSpPr>
      <xdr:spPr>
        <a:xfrm>
          <a:off x="1830590" y="1306396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237</xdr:row>
      <xdr:rowOff>446210</xdr:rowOff>
    </xdr:from>
    <xdr:ext cx="323850" cy="171449"/>
    <xdr:sp macro="" textlink="">
      <xdr:nvSpPr>
        <xdr:cNvPr id="367" name="366 CuadroTexto"/>
        <xdr:cNvSpPr txBox="1"/>
      </xdr:nvSpPr>
      <xdr:spPr>
        <a:xfrm>
          <a:off x="1215862" y="1310551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238</xdr:row>
      <xdr:rowOff>23610</xdr:rowOff>
    </xdr:from>
    <xdr:ext cx="323850" cy="171449"/>
    <xdr:sp macro="" textlink="">
      <xdr:nvSpPr>
        <xdr:cNvPr id="369" name="368 CuadroTexto"/>
        <xdr:cNvSpPr txBox="1"/>
      </xdr:nvSpPr>
      <xdr:spPr>
        <a:xfrm>
          <a:off x="1698205" y="131331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237</xdr:row>
      <xdr:rowOff>263607</xdr:rowOff>
    </xdr:from>
    <xdr:ext cx="323850" cy="171449"/>
    <xdr:sp macro="" textlink="">
      <xdr:nvSpPr>
        <xdr:cNvPr id="371" name="370 CuadroTexto"/>
        <xdr:cNvSpPr txBox="1"/>
      </xdr:nvSpPr>
      <xdr:spPr>
        <a:xfrm>
          <a:off x="1693005" y="1308725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2.50</a:t>
          </a:r>
        </a:p>
      </xdr:txBody>
    </xdr:sp>
    <xdr:clientData/>
  </xdr:oneCellAnchor>
  <xdr:oneCellAnchor>
    <xdr:from>
      <xdr:col>0</xdr:col>
      <xdr:colOff>0</xdr:colOff>
      <xdr:row>240</xdr:row>
      <xdr:rowOff>277610</xdr:rowOff>
    </xdr:from>
    <xdr:ext cx="323850" cy="171449"/>
    <xdr:sp macro="" textlink="">
      <xdr:nvSpPr>
        <xdr:cNvPr id="372" name="371 CuadroTexto"/>
        <xdr:cNvSpPr txBox="1"/>
      </xdr:nvSpPr>
      <xdr:spPr>
        <a:xfrm>
          <a:off x="1962791" y="134569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239</xdr:row>
      <xdr:rowOff>30773</xdr:rowOff>
    </xdr:from>
    <xdr:ext cx="323850" cy="171449"/>
    <xdr:sp macro="" textlink="">
      <xdr:nvSpPr>
        <xdr:cNvPr id="373" name="372 CuadroTexto"/>
        <xdr:cNvSpPr txBox="1"/>
      </xdr:nvSpPr>
      <xdr:spPr>
        <a:xfrm>
          <a:off x="1830590" y="1336241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239</xdr:row>
      <xdr:rowOff>446210</xdr:rowOff>
    </xdr:from>
    <xdr:ext cx="323850" cy="171449"/>
    <xdr:sp macro="" textlink="">
      <xdr:nvSpPr>
        <xdr:cNvPr id="374" name="373 CuadroTexto"/>
        <xdr:cNvSpPr txBox="1"/>
      </xdr:nvSpPr>
      <xdr:spPr>
        <a:xfrm>
          <a:off x="1215862" y="1340396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240</xdr:row>
      <xdr:rowOff>23610</xdr:rowOff>
    </xdr:from>
    <xdr:ext cx="323850" cy="171449"/>
    <xdr:sp macro="" textlink="">
      <xdr:nvSpPr>
        <xdr:cNvPr id="376" name="375 CuadroTexto"/>
        <xdr:cNvSpPr txBox="1"/>
      </xdr:nvSpPr>
      <xdr:spPr>
        <a:xfrm>
          <a:off x="1698205" y="134315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239</xdr:row>
      <xdr:rowOff>263607</xdr:rowOff>
    </xdr:from>
    <xdr:ext cx="323850" cy="171449"/>
    <xdr:sp macro="" textlink="">
      <xdr:nvSpPr>
        <xdr:cNvPr id="378" name="377 CuadroTexto"/>
        <xdr:cNvSpPr txBox="1"/>
      </xdr:nvSpPr>
      <xdr:spPr>
        <a:xfrm>
          <a:off x="1693005" y="1338570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1.80</a:t>
          </a:r>
        </a:p>
      </xdr:txBody>
    </xdr:sp>
    <xdr:clientData/>
  </xdr:oneCellAnchor>
  <xdr:oneCellAnchor>
    <xdr:from>
      <xdr:col>0</xdr:col>
      <xdr:colOff>0</xdr:colOff>
      <xdr:row>242</xdr:row>
      <xdr:rowOff>277610</xdr:rowOff>
    </xdr:from>
    <xdr:ext cx="323850" cy="171449"/>
    <xdr:sp macro="" textlink="">
      <xdr:nvSpPr>
        <xdr:cNvPr id="379" name="378 CuadroTexto"/>
        <xdr:cNvSpPr txBox="1"/>
      </xdr:nvSpPr>
      <xdr:spPr>
        <a:xfrm>
          <a:off x="1962791" y="136157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241</xdr:row>
      <xdr:rowOff>30773</xdr:rowOff>
    </xdr:from>
    <xdr:ext cx="323850" cy="171449"/>
    <xdr:sp macro="" textlink="">
      <xdr:nvSpPr>
        <xdr:cNvPr id="380" name="379 CuadroTexto"/>
        <xdr:cNvSpPr txBox="1"/>
      </xdr:nvSpPr>
      <xdr:spPr>
        <a:xfrm>
          <a:off x="1830590" y="1352116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241</xdr:row>
      <xdr:rowOff>446210</xdr:rowOff>
    </xdr:from>
    <xdr:ext cx="323850" cy="171449"/>
    <xdr:sp macro="" textlink="">
      <xdr:nvSpPr>
        <xdr:cNvPr id="381" name="380 CuadroTexto"/>
        <xdr:cNvSpPr txBox="1"/>
      </xdr:nvSpPr>
      <xdr:spPr>
        <a:xfrm>
          <a:off x="1215862" y="1356271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242</xdr:row>
      <xdr:rowOff>23610</xdr:rowOff>
    </xdr:from>
    <xdr:ext cx="323850" cy="171449"/>
    <xdr:sp macro="" textlink="">
      <xdr:nvSpPr>
        <xdr:cNvPr id="383" name="382 CuadroTexto"/>
        <xdr:cNvSpPr txBox="1"/>
      </xdr:nvSpPr>
      <xdr:spPr>
        <a:xfrm>
          <a:off x="1698205" y="135903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241</xdr:row>
      <xdr:rowOff>263607</xdr:rowOff>
    </xdr:from>
    <xdr:ext cx="323850" cy="171449"/>
    <xdr:sp macro="" textlink="">
      <xdr:nvSpPr>
        <xdr:cNvPr id="385" name="384 CuadroTexto"/>
        <xdr:cNvSpPr txBox="1"/>
      </xdr:nvSpPr>
      <xdr:spPr>
        <a:xfrm>
          <a:off x="1693005" y="1354445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1.40</a:t>
          </a:r>
        </a:p>
      </xdr:txBody>
    </xdr:sp>
    <xdr:clientData/>
  </xdr:oneCellAnchor>
  <xdr:oneCellAnchor>
    <xdr:from>
      <xdr:col>0</xdr:col>
      <xdr:colOff>0</xdr:colOff>
      <xdr:row>248</xdr:row>
      <xdr:rowOff>277610</xdr:rowOff>
    </xdr:from>
    <xdr:ext cx="323850" cy="171449"/>
    <xdr:sp macro="" textlink="">
      <xdr:nvSpPr>
        <xdr:cNvPr id="449" name="448 CuadroTexto"/>
        <xdr:cNvSpPr txBox="1"/>
      </xdr:nvSpPr>
      <xdr:spPr>
        <a:xfrm>
          <a:off x="1962791" y="148095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247</xdr:row>
      <xdr:rowOff>30773</xdr:rowOff>
    </xdr:from>
    <xdr:ext cx="323850" cy="171449"/>
    <xdr:sp macro="" textlink="">
      <xdr:nvSpPr>
        <xdr:cNvPr id="450" name="449 CuadroTexto"/>
        <xdr:cNvSpPr txBox="1"/>
      </xdr:nvSpPr>
      <xdr:spPr>
        <a:xfrm>
          <a:off x="1830590" y="1471496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247</xdr:row>
      <xdr:rowOff>446210</xdr:rowOff>
    </xdr:from>
    <xdr:ext cx="323850" cy="171449"/>
    <xdr:sp macro="" textlink="">
      <xdr:nvSpPr>
        <xdr:cNvPr id="451" name="450 CuadroTexto"/>
        <xdr:cNvSpPr txBox="1"/>
      </xdr:nvSpPr>
      <xdr:spPr>
        <a:xfrm>
          <a:off x="1215862" y="1475651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248</xdr:row>
      <xdr:rowOff>23610</xdr:rowOff>
    </xdr:from>
    <xdr:ext cx="323850" cy="171449"/>
    <xdr:sp macro="" textlink="">
      <xdr:nvSpPr>
        <xdr:cNvPr id="453" name="452 CuadroTexto"/>
        <xdr:cNvSpPr txBox="1"/>
      </xdr:nvSpPr>
      <xdr:spPr>
        <a:xfrm>
          <a:off x="1698205" y="147841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247</xdr:row>
      <xdr:rowOff>263607</xdr:rowOff>
    </xdr:from>
    <xdr:ext cx="323850" cy="171449"/>
    <xdr:sp macro="" textlink="">
      <xdr:nvSpPr>
        <xdr:cNvPr id="455" name="454 CuadroTexto"/>
        <xdr:cNvSpPr txBox="1"/>
      </xdr:nvSpPr>
      <xdr:spPr>
        <a:xfrm>
          <a:off x="1693005" y="1473825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3.33</a:t>
          </a:r>
        </a:p>
      </xdr:txBody>
    </xdr:sp>
    <xdr:clientData/>
  </xdr:oneCellAnchor>
  <xdr:oneCellAnchor>
    <xdr:from>
      <xdr:col>0</xdr:col>
      <xdr:colOff>0</xdr:colOff>
      <xdr:row>250</xdr:row>
      <xdr:rowOff>277610</xdr:rowOff>
    </xdr:from>
    <xdr:ext cx="323850" cy="171449"/>
    <xdr:sp macro="" textlink="">
      <xdr:nvSpPr>
        <xdr:cNvPr id="456" name="455 CuadroTexto"/>
        <xdr:cNvSpPr txBox="1"/>
      </xdr:nvSpPr>
      <xdr:spPr>
        <a:xfrm>
          <a:off x="1962791" y="152476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249</xdr:row>
      <xdr:rowOff>30773</xdr:rowOff>
    </xdr:from>
    <xdr:ext cx="323850" cy="171449"/>
    <xdr:sp macro="" textlink="">
      <xdr:nvSpPr>
        <xdr:cNvPr id="457" name="456 CuadroTexto"/>
        <xdr:cNvSpPr txBox="1"/>
      </xdr:nvSpPr>
      <xdr:spPr>
        <a:xfrm>
          <a:off x="1830590" y="1515311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249</xdr:row>
      <xdr:rowOff>446210</xdr:rowOff>
    </xdr:from>
    <xdr:ext cx="323850" cy="171449"/>
    <xdr:sp macro="" textlink="">
      <xdr:nvSpPr>
        <xdr:cNvPr id="458" name="457 CuadroTexto"/>
        <xdr:cNvSpPr txBox="1"/>
      </xdr:nvSpPr>
      <xdr:spPr>
        <a:xfrm>
          <a:off x="1215862" y="1519466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250</xdr:row>
      <xdr:rowOff>23610</xdr:rowOff>
    </xdr:from>
    <xdr:ext cx="323850" cy="171449"/>
    <xdr:sp macro="" textlink="">
      <xdr:nvSpPr>
        <xdr:cNvPr id="460" name="459 CuadroTexto"/>
        <xdr:cNvSpPr txBox="1"/>
      </xdr:nvSpPr>
      <xdr:spPr>
        <a:xfrm>
          <a:off x="1698205" y="152222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249</xdr:row>
      <xdr:rowOff>263607</xdr:rowOff>
    </xdr:from>
    <xdr:ext cx="323850" cy="171449"/>
    <xdr:sp macro="" textlink="">
      <xdr:nvSpPr>
        <xdr:cNvPr id="462" name="461 CuadroTexto"/>
        <xdr:cNvSpPr txBox="1"/>
      </xdr:nvSpPr>
      <xdr:spPr>
        <a:xfrm>
          <a:off x="1693005" y="1517640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3.95</a:t>
          </a:r>
        </a:p>
      </xdr:txBody>
    </xdr:sp>
    <xdr:clientData/>
  </xdr:oneCellAnchor>
  <xdr:oneCellAnchor>
    <xdr:from>
      <xdr:col>0</xdr:col>
      <xdr:colOff>0</xdr:colOff>
      <xdr:row>252</xdr:row>
      <xdr:rowOff>277610</xdr:rowOff>
    </xdr:from>
    <xdr:ext cx="323850" cy="171449"/>
    <xdr:sp macro="" textlink="">
      <xdr:nvSpPr>
        <xdr:cNvPr id="463" name="462 CuadroTexto"/>
        <xdr:cNvSpPr txBox="1"/>
      </xdr:nvSpPr>
      <xdr:spPr>
        <a:xfrm>
          <a:off x="1962791" y="153873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251</xdr:row>
      <xdr:rowOff>30773</xdr:rowOff>
    </xdr:from>
    <xdr:ext cx="323850" cy="171449"/>
    <xdr:sp macro="" textlink="">
      <xdr:nvSpPr>
        <xdr:cNvPr id="464" name="463 CuadroTexto"/>
        <xdr:cNvSpPr txBox="1"/>
      </xdr:nvSpPr>
      <xdr:spPr>
        <a:xfrm>
          <a:off x="1830590" y="1529281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251</xdr:row>
      <xdr:rowOff>446210</xdr:rowOff>
    </xdr:from>
    <xdr:ext cx="323850" cy="171449"/>
    <xdr:sp macro="" textlink="">
      <xdr:nvSpPr>
        <xdr:cNvPr id="465" name="464 CuadroTexto"/>
        <xdr:cNvSpPr txBox="1"/>
      </xdr:nvSpPr>
      <xdr:spPr>
        <a:xfrm>
          <a:off x="1215862" y="1533436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252</xdr:row>
      <xdr:rowOff>23610</xdr:rowOff>
    </xdr:from>
    <xdr:ext cx="323850" cy="171449"/>
    <xdr:sp macro="" textlink="">
      <xdr:nvSpPr>
        <xdr:cNvPr id="467" name="466 CuadroTexto"/>
        <xdr:cNvSpPr txBox="1"/>
      </xdr:nvSpPr>
      <xdr:spPr>
        <a:xfrm>
          <a:off x="1698205" y="153619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251</xdr:row>
      <xdr:rowOff>263607</xdr:rowOff>
    </xdr:from>
    <xdr:ext cx="323850" cy="171449"/>
    <xdr:sp macro="" textlink="">
      <xdr:nvSpPr>
        <xdr:cNvPr id="469" name="468 CuadroTexto"/>
        <xdr:cNvSpPr txBox="1"/>
      </xdr:nvSpPr>
      <xdr:spPr>
        <a:xfrm>
          <a:off x="1693005" y="1531610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2.08</a:t>
          </a:r>
        </a:p>
      </xdr:txBody>
    </xdr:sp>
    <xdr:clientData/>
  </xdr:oneCellAnchor>
  <xdr:oneCellAnchor>
    <xdr:from>
      <xdr:col>0</xdr:col>
      <xdr:colOff>0</xdr:colOff>
      <xdr:row>254</xdr:row>
      <xdr:rowOff>277610</xdr:rowOff>
    </xdr:from>
    <xdr:ext cx="323850" cy="171449"/>
    <xdr:sp macro="" textlink="">
      <xdr:nvSpPr>
        <xdr:cNvPr id="470" name="469 CuadroTexto"/>
        <xdr:cNvSpPr txBox="1"/>
      </xdr:nvSpPr>
      <xdr:spPr>
        <a:xfrm>
          <a:off x="1962791" y="155080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253</xdr:row>
      <xdr:rowOff>30773</xdr:rowOff>
    </xdr:from>
    <xdr:ext cx="323850" cy="171449"/>
    <xdr:sp macro="" textlink="">
      <xdr:nvSpPr>
        <xdr:cNvPr id="471" name="470 CuadroTexto"/>
        <xdr:cNvSpPr txBox="1"/>
      </xdr:nvSpPr>
      <xdr:spPr>
        <a:xfrm>
          <a:off x="1830590" y="1541346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253</xdr:row>
      <xdr:rowOff>446210</xdr:rowOff>
    </xdr:from>
    <xdr:ext cx="323850" cy="171449"/>
    <xdr:sp macro="" textlink="">
      <xdr:nvSpPr>
        <xdr:cNvPr id="472" name="471 CuadroTexto"/>
        <xdr:cNvSpPr txBox="1"/>
      </xdr:nvSpPr>
      <xdr:spPr>
        <a:xfrm>
          <a:off x="1215862" y="1545501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254</xdr:row>
      <xdr:rowOff>23610</xdr:rowOff>
    </xdr:from>
    <xdr:ext cx="323850" cy="171449"/>
    <xdr:sp macro="" textlink="">
      <xdr:nvSpPr>
        <xdr:cNvPr id="474" name="473 CuadroTexto"/>
        <xdr:cNvSpPr txBox="1"/>
      </xdr:nvSpPr>
      <xdr:spPr>
        <a:xfrm>
          <a:off x="1698205" y="154826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253</xdr:row>
      <xdr:rowOff>263607</xdr:rowOff>
    </xdr:from>
    <xdr:ext cx="323850" cy="171449"/>
    <xdr:sp macro="" textlink="">
      <xdr:nvSpPr>
        <xdr:cNvPr id="476" name="475 CuadroTexto"/>
        <xdr:cNvSpPr txBox="1"/>
      </xdr:nvSpPr>
      <xdr:spPr>
        <a:xfrm>
          <a:off x="1693005" y="1543675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3.00</a:t>
          </a:r>
        </a:p>
      </xdr:txBody>
    </xdr:sp>
    <xdr:clientData/>
  </xdr:oneCellAnchor>
  <xdr:oneCellAnchor>
    <xdr:from>
      <xdr:col>0</xdr:col>
      <xdr:colOff>0</xdr:colOff>
      <xdr:row>257</xdr:row>
      <xdr:rowOff>277610</xdr:rowOff>
    </xdr:from>
    <xdr:ext cx="323850" cy="171449"/>
    <xdr:sp macro="" textlink="">
      <xdr:nvSpPr>
        <xdr:cNvPr id="477" name="476 CuadroTexto"/>
        <xdr:cNvSpPr txBox="1"/>
      </xdr:nvSpPr>
      <xdr:spPr>
        <a:xfrm>
          <a:off x="1962791" y="152286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256</xdr:row>
      <xdr:rowOff>30773</xdr:rowOff>
    </xdr:from>
    <xdr:ext cx="323850" cy="171449"/>
    <xdr:sp macro="" textlink="">
      <xdr:nvSpPr>
        <xdr:cNvPr id="478" name="477 CuadroTexto"/>
        <xdr:cNvSpPr txBox="1"/>
      </xdr:nvSpPr>
      <xdr:spPr>
        <a:xfrm>
          <a:off x="1830590" y="1513406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256</xdr:row>
      <xdr:rowOff>446210</xdr:rowOff>
    </xdr:from>
    <xdr:ext cx="323850" cy="171449"/>
    <xdr:sp macro="" textlink="">
      <xdr:nvSpPr>
        <xdr:cNvPr id="479" name="478 CuadroTexto"/>
        <xdr:cNvSpPr txBox="1"/>
      </xdr:nvSpPr>
      <xdr:spPr>
        <a:xfrm>
          <a:off x="1215862" y="1517561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257</xdr:row>
      <xdr:rowOff>23610</xdr:rowOff>
    </xdr:from>
    <xdr:ext cx="323850" cy="171449"/>
    <xdr:sp macro="" textlink="">
      <xdr:nvSpPr>
        <xdr:cNvPr id="481" name="480 CuadroTexto"/>
        <xdr:cNvSpPr txBox="1"/>
      </xdr:nvSpPr>
      <xdr:spPr>
        <a:xfrm>
          <a:off x="1698205" y="152032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256</xdr:row>
      <xdr:rowOff>263607</xdr:rowOff>
    </xdr:from>
    <xdr:ext cx="323850" cy="171449"/>
    <xdr:sp macro="" textlink="">
      <xdr:nvSpPr>
        <xdr:cNvPr id="483" name="482 CuadroTexto"/>
        <xdr:cNvSpPr txBox="1"/>
      </xdr:nvSpPr>
      <xdr:spPr>
        <a:xfrm>
          <a:off x="1693005" y="1515735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2.20</a:t>
          </a:r>
        </a:p>
      </xdr:txBody>
    </xdr:sp>
    <xdr:clientData/>
  </xdr:oneCellAnchor>
  <xdr:oneCellAnchor>
    <xdr:from>
      <xdr:col>0</xdr:col>
      <xdr:colOff>0</xdr:colOff>
      <xdr:row>259</xdr:row>
      <xdr:rowOff>277610</xdr:rowOff>
    </xdr:from>
    <xdr:ext cx="323850" cy="171449"/>
    <xdr:sp macro="" textlink="">
      <xdr:nvSpPr>
        <xdr:cNvPr id="484" name="483 CuadroTexto"/>
        <xdr:cNvSpPr txBox="1"/>
      </xdr:nvSpPr>
      <xdr:spPr>
        <a:xfrm>
          <a:off x="1962791" y="158064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258</xdr:row>
      <xdr:rowOff>30773</xdr:rowOff>
    </xdr:from>
    <xdr:ext cx="323850" cy="171449"/>
    <xdr:sp macro="" textlink="">
      <xdr:nvSpPr>
        <xdr:cNvPr id="485" name="484 CuadroTexto"/>
        <xdr:cNvSpPr txBox="1"/>
      </xdr:nvSpPr>
      <xdr:spPr>
        <a:xfrm>
          <a:off x="1830590" y="1571191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258</xdr:row>
      <xdr:rowOff>446210</xdr:rowOff>
    </xdr:from>
    <xdr:ext cx="323850" cy="171449"/>
    <xdr:sp macro="" textlink="">
      <xdr:nvSpPr>
        <xdr:cNvPr id="486" name="485 CuadroTexto"/>
        <xdr:cNvSpPr txBox="1"/>
      </xdr:nvSpPr>
      <xdr:spPr>
        <a:xfrm>
          <a:off x="1215862" y="1575346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259</xdr:row>
      <xdr:rowOff>23610</xdr:rowOff>
    </xdr:from>
    <xdr:ext cx="323850" cy="171449"/>
    <xdr:sp macro="" textlink="">
      <xdr:nvSpPr>
        <xdr:cNvPr id="488" name="487 CuadroTexto"/>
        <xdr:cNvSpPr txBox="1"/>
      </xdr:nvSpPr>
      <xdr:spPr>
        <a:xfrm>
          <a:off x="1698205" y="157810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258</xdr:row>
      <xdr:rowOff>263607</xdr:rowOff>
    </xdr:from>
    <xdr:ext cx="323850" cy="171449"/>
    <xdr:sp macro="" textlink="">
      <xdr:nvSpPr>
        <xdr:cNvPr id="490" name="489 CuadroTexto"/>
        <xdr:cNvSpPr txBox="1"/>
      </xdr:nvSpPr>
      <xdr:spPr>
        <a:xfrm>
          <a:off x="1693005" y="1573520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3.95</a:t>
          </a:r>
        </a:p>
      </xdr:txBody>
    </xdr:sp>
    <xdr:clientData/>
  </xdr:oneCellAnchor>
  <xdr:oneCellAnchor>
    <xdr:from>
      <xdr:col>0</xdr:col>
      <xdr:colOff>0</xdr:colOff>
      <xdr:row>261</xdr:row>
      <xdr:rowOff>277610</xdr:rowOff>
    </xdr:from>
    <xdr:ext cx="323850" cy="171449"/>
    <xdr:sp macro="" textlink="">
      <xdr:nvSpPr>
        <xdr:cNvPr id="491" name="490 CuadroTexto"/>
        <xdr:cNvSpPr txBox="1"/>
      </xdr:nvSpPr>
      <xdr:spPr>
        <a:xfrm>
          <a:off x="1962791" y="159461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260</xdr:row>
      <xdr:rowOff>30773</xdr:rowOff>
    </xdr:from>
    <xdr:ext cx="323850" cy="171449"/>
    <xdr:sp macro="" textlink="">
      <xdr:nvSpPr>
        <xdr:cNvPr id="492" name="491 CuadroTexto"/>
        <xdr:cNvSpPr txBox="1"/>
      </xdr:nvSpPr>
      <xdr:spPr>
        <a:xfrm>
          <a:off x="1830590" y="1585161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260</xdr:row>
      <xdr:rowOff>446210</xdr:rowOff>
    </xdr:from>
    <xdr:ext cx="323850" cy="171449"/>
    <xdr:sp macro="" textlink="">
      <xdr:nvSpPr>
        <xdr:cNvPr id="493" name="492 CuadroTexto"/>
        <xdr:cNvSpPr txBox="1"/>
      </xdr:nvSpPr>
      <xdr:spPr>
        <a:xfrm>
          <a:off x="1215862" y="1589316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261</xdr:row>
      <xdr:rowOff>23610</xdr:rowOff>
    </xdr:from>
    <xdr:ext cx="323850" cy="171449"/>
    <xdr:sp macro="" textlink="">
      <xdr:nvSpPr>
        <xdr:cNvPr id="495" name="494 CuadroTexto"/>
        <xdr:cNvSpPr txBox="1"/>
      </xdr:nvSpPr>
      <xdr:spPr>
        <a:xfrm>
          <a:off x="1698205" y="159207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260</xdr:row>
      <xdr:rowOff>263607</xdr:rowOff>
    </xdr:from>
    <xdr:ext cx="323850" cy="171449"/>
    <xdr:sp macro="" textlink="">
      <xdr:nvSpPr>
        <xdr:cNvPr id="497" name="496 CuadroTexto"/>
        <xdr:cNvSpPr txBox="1"/>
      </xdr:nvSpPr>
      <xdr:spPr>
        <a:xfrm>
          <a:off x="1693005" y="1587490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2.08</a:t>
          </a:r>
        </a:p>
      </xdr:txBody>
    </xdr:sp>
    <xdr:clientData/>
  </xdr:oneCellAnchor>
  <xdr:oneCellAnchor>
    <xdr:from>
      <xdr:col>0</xdr:col>
      <xdr:colOff>0</xdr:colOff>
      <xdr:row>263</xdr:row>
      <xdr:rowOff>277610</xdr:rowOff>
    </xdr:from>
    <xdr:ext cx="323850" cy="171449"/>
    <xdr:sp macro="" textlink="">
      <xdr:nvSpPr>
        <xdr:cNvPr id="498" name="497 CuadroTexto"/>
        <xdr:cNvSpPr txBox="1"/>
      </xdr:nvSpPr>
      <xdr:spPr>
        <a:xfrm>
          <a:off x="1962791" y="160858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262</xdr:row>
      <xdr:rowOff>30773</xdr:rowOff>
    </xdr:from>
    <xdr:ext cx="323850" cy="171449"/>
    <xdr:sp macro="" textlink="">
      <xdr:nvSpPr>
        <xdr:cNvPr id="499" name="498 CuadroTexto"/>
        <xdr:cNvSpPr txBox="1"/>
      </xdr:nvSpPr>
      <xdr:spPr>
        <a:xfrm>
          <a:off x="1830590" y="1599131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262</xdr:row>
      <xdr:rowOff>446210</xdr:rowOff>
    </xdr:from>
    <xdr:ext cx="323850" cy="171449"/>
    <xdr:sp macro="" textlink="">
      <xdr:nvSpPr>
        <xdr:cNvPr id="500" name="499 CuadroTexto"/>
        <xdr:cNvSpPr txBox="1"/>
      </xdr:nvSpPr>
      <xdr:spPr>
        <a:xfrm>
          <a:off x="1215862" y="1603286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263</xdr:row>
      <xdr:rowOff>23610</xdr:rowOff>
    </xdr:from>
    <xdr:ext cx="323850" cy="171449"/>
    <xdr:sp macro="" textlink="">
      <xdr:nvSpPr>
        <xdr:cNvPr id="502" name="501 CuadroTexto"/>
        <xdr:cNvSpPr txBox="1"/>
      </xdr:nvSpPr>
      <xdr:spPr>
        <a:xfrm>
          <a:off x="1698205" y="160604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262</xdr:row>
      <xdr:rowOff>263607</xdr:rowOff>
    </xdr:from>
    <xdr:ext cx="323850" cy="171449"/>
    <xdr:sp macro="" textlink="">
      <xdr:nvSpPr>
        <xdr:cNvPr id="504" name="503 CuadroTexto"/>
        <xdr:cNvSpPr txBox="1"/>
      </xdr:nvSpPr>
      <xdr:spPr>
        <a:xfrm>
          <a:off x="1693005" y="1601460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3.00</a:t>
          </a:r>
        </a:p>
      </xdr:txBody>
    </xdr:sp>
    <xdr:clientData/>
  </xdr:oneCellAnchor>
  <xdr:oneCellAnchor>
    <xdr:from>
      <xdr:col>0</xdr:col>
      <xdr:colOff>0</xdr:colOff>
      <xdr:row>266</xdr:row>
      <xdr:rowOff>277610</xdr:rowOff>
    </xdr:from>
    <xdr:ext cx="323850" cy="171449"/>
    <xdr:sp macro="" textlink="">
      <xdr:nvSpPr>
        <xdr:cNvPr id="547" name="546 CuadroTexto"/>
        <xdr:cNvSpPr txBox="1"/>
      </xdr:nvSpPr>
      <xdr:spPr>
        <a:xfrm>
          <a:off x="1962791" y="163843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265</xdr:row>
      <xdr:rowOff>30773</xdr:rowOff>
    </xdr:from>
    <xdr:ext cx="323850" cy="171449"/>
    <xdr:sp macro="" textlink="">
      <xdr:nvSpPr>
        <xdr:cNvPr id="548" name="547 CuadroTexto"/>
        <xdr:cNvSpPr txBox="1"/>
      </xdr:nvSpPr>
      <xdr:spPr>
        <a:xfrm>
          <a:off x="1830590" y="1628976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265</xdr:row>
      <xdr:rowOff>446210</xdr:rowOff>
    </xdr:from>
    <xdr:ext cx="323850" cy="171449"/>
    <xdr:sp macro="" textlink="">
      <xdr:nvSpPr>
        <xdr:cNvPr id="549" name="548 CuadroTexto"/>
        <xdr:cNvSpPr txBox="1"/>
      </xdr:nvSpPr>
      <xdr:spPr>
        <a:xfrm>
          <a:off x="1215862" y="1633131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266</xdr:row>
      <xdr:rowOff>23610</xdr:rowOff>
    </xdr:from>
    <xdr:ext cx="323850" cy="171449"/>
    <xdr:sp macro="" textlink="">
      <xdr:nvSpPr>
        <xdr:cNvPr id="551" name="550 CuadroTexto"/>
        <xdr:cNvSpPr txBox="1"/>
      </xdr:nvSpPr>
      <xdr:spPr>
        <a:xfrm>
          <a:off x="1698205" y="163589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265</xdr:row>
      <xdr:rowOff>263607</xdr:rowOff>
    </xdr:from>
    <xdr:ext cx="323850" cy="171449"/>
    <xdr:sp macro="" textlink="">
      <xdr:nvSpPr>
        <xdr:cNvPr id="553" name="552 CuadroTexto"/>
        <xdr:cNvSpPr txBox="1"/>
      </xdr:nvSpPr>
      <xdr:spPr>
        <a:xfrm>
          <a:off x="1693005" y="1631305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2.21</a:t>
          </a:r>
        </a:p>
      </xdr:txBody>
    </xdr:sp>
    <xdr:clientData/>
  </xdr:oneCellAnchor>
  <xdr:oneCellAnchor>
    <xdr:from>
      <xdr:col>0</xdr:col>
      <xdr:colOff>0</xdr:colOff>
      <xdr:row>268</xdr:row>
      <xdr:rowOff>277610</xdr:rowOff>
    </xdr:from>
    <xdr:ext cx="323850" cy="171449"/>
    <xdr:sp macro="" textlink="">
      <xdr:nvSpPr>
        <xdr:cNvPr id="554" name="553 CuadroTexto"/>
        <xdr:cNvSpPr txBox="1"/>
      </xdr:nvSpPr>
      <xdr:spPr>
        <a:xfrm>
          <a:off x="1962791" y="172415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267</xdr:row>
      <xdr:rowOff>30773</xdr:rowOff>
    </xdr:from>
    <xdr:ext cx="323850" cy="171449"/>
    <xdr:sp macro="" textlink="">
      <xdr:nvSpPr>
        <xdr:cNvPr id="555" name="554 CuadroTexto"/>
        <xdr:cNvSpPr txBox="1"/>
      </xdr:nvSpPr>
      <xdr:spPr>
        <a:xfrm>
          <a:off x="1830590" y="1714701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267</xdr:row>
      <xdr:rowOff>446210</xdr:rowOff>
    </xdr:from>
    <xdr:ext cx="323850" cy="171449"/>
    <xdr:sp macro="" textlink="">
      <xdr:nvSpPr>
        <xdr:cNvPr id="556" name="555 CuadroTexto"/>
        <xdr:cNvSpPr txBox="1"/>
      </xdr:nvSpPr>
      <xdr:spPr>
        <a:xfrm>
          <a:off x="1215862" y="1718856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268</xdr:row>
      <xdr:rowOff>23610</xdr:rowOff>
    </xdr:from>
    <xdr:ext cx="323850" cy="171449"/>
    <xdr:sp macro="" textlink="">
      <xdr:nvSpPr>
        <xdr:cNvPr id="558" name="557 CuadroTexto"/>
        <xdr:cNvSpPr txBox="1"/>
      </xdr:nvSpPr>
      <xdr:spPr>
        <a:xfrm>
          <a:off x="1698205" y="1721615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267</xdr:row>
      <xdr:rowOff>263607</xdr:rowOff>
    </xdr:from>
    <xdr:ext cx="323850" cy="171449"/>
    <xdr:sp macro="" textlink="">
      <xdr:nvSpPr>
        <xdr:cNvPr id="560" name="559 CuadroTexto"/>
        <xdr:cNvSpPr txBox="1"/>
      </xdr:nvSpPr>
      <xdr:spPr>
        <a:xfrm>
          <a:off x="1693005" y="1717030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1.25</a:t>
          </a:r>
        </a:p>
      </xdr:txBody>
    </xdr:sp>
    <xdr:clientData/>
  </xdr:oneCellAnchor>
  <xdr:oneCellAnchor>
    <xdr:from>
      <xdr:col>0</xdr:col>
      <xdr:colOff>0</xdr:colOff>
      <xdr:row>270</xdr:row>
      <xdr:rowOff>30773</xdr:rowOff>
    </xdr:from>
    <xdr:ext cx="323850" cy="171449"/>
    <xdr:sp macro="" textlink="">
      <xdr:nvSpPr>
        <xdr:cNvPr id="576" name="575 CuadroTexto"/>
        <xdr:cNvSpPr txBox="1"/>
      </xdr:nvSpPr>
      <xdr:spPr>
        <a:xfrm>
          <a:off x="1830590" y="1758516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270</xdr:row>
      <xdr:rowOff>446210</xdr:rowOff>
    </xdr:from>
    <xdr:ext cx="323850" cy="171449"/>
    <xdr:sp macro="" textlink="">
      <xdr:nvSpPr>
        <xdr:cNvPr id="577" name="576 CuadroTexto"/>
        <xdr:cNvSpPr txBox="1"/>
      </xdr:nvSpPr>
      <xdr:spPr>
        <a:xfrm>
          <a:off x="1215862" y="1762671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271</xdr:row>
      <xdr:rowOff>23610</xdr:rowOff>
    </xdr:from>
    <xdr:ext cx="323850" cy="171449"/>
    <xdr:sp macro="" textlink="">
      <xdr:nvSpPr>
        <xdr:cNvPr id="579" name="578 CuadroTexto"/>
        <xdr:cNvSpPr txBox="1"/>
      </xdr:nvSpPr>
      <xdr:spPr>
        <a:xfrm>
          <a:off x="1698205" y="1765430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270</xdr:row>
      <xdr:rowOff>263607</xdr:rowOff>
    </xdr:from>
    <xdr:ext cx="323850" cy="171449"/>
    <xdr:sp macro="" textlink="">
      <xdr:nvSpPr>
        <xdr:cNvPr id="581" name="580 CuadroTexto"/>
        <xdr:cNvSpPr txBox="1"/>
      </xdr:nvSpPr>
      <xdr:spPr>
        <a:xfrm>
          <a:off x="1693005" y="1760845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071" name="1070 CuadroTexto"/>
        <xdr:cNvSpPr txBox="1"/>
      </xdr:nvSpPr>
      <xdr:spPr>
        <a:xfrm>
          <a:off x="2323693" y="31182025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072" name="1071 CuadroTexto"/>
        <xdr:cNvSpPr txBox="1"/>
      </xdr:nvSpPr>
      <xdr:spPr>
        <a:xfrm>
          <a:off x="1516265" y="311642206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4.10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073" name="1072 CuadroTexto"/>
        <xdr:cNvSpPr txBox="1"/>
      </xdr:nvSpPr>
      <xdr:spPr>
        <a:xfrm>
          <a:off x="701512" y="31180046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076" name="1075 CuadroTexto"/>
        <xdr:cNvSpPr txBox="1"/>
      </xdr:nvSpPr>
      <xdr:spPr>
        <a:xfrm>
          <a:off x="2323693" y="31244466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077" name="1076 CuadroTexto"/>
        <xdr:cNvSpPr txBox="1"/>
      </xdr:nvSpPr>
      <xdr:spPr>
        <a:xfrm>
          <a:off x="1516265" y="31242536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4.10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078" name="1077 CuadroTexto"/>
        <xdr:cNvSpPr txBox="1"/>
      </xdr:nvSpPr>
      <xdr:spPr>
        <a:xfrm>
          <a:off x="701512" y="312424885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674811" cy="180242"/>
    <xdr:sp macro="" textlink="">
      <xdr:nvSpPr>
        <xdr:cNvPr id="1081" name="1080 CuadroTexto"/>
        <xdr:cNvSpPr txBox="1"/>
      </xdr:nvSpPr>
      <xdr:spPr>
        <a:xfrm>
          <a:off x="1688446" y="313050767"/>
          <a:ext cx="674811" cy="1802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082" name="1081 CuadroTexto"/>
        <xdr:cNvSpPr txBox="1"/>
      </xdr:nvSpPr>
      <xdr:spPr>
        <a:xfrm>
          <a:off x="1444462" y="31326837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087" name="1086 CuadroTexto"/>
        <xdr:cNvSpPr txBox="1"/>
      </xdr:nvSpPr>
      <xdr:spPr>
        <a:xfrm>
          <a:off x="2270778" y="32017049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089" name="1088 CuadroTexto"/>
        <xdr:cNvSpPr txBox="1"/>
      </xdr:nvSpPr>
      <xdr:spPr>
        <a:xfrm>
          <a:off x="712096" y="31425580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091" name="1090 CuadroTexto"/>
        <xdr:cNvSpPr txBox="1"/>
      </xdr:nvSpPr>
      <xdr:spPr>
        <a:xfrm>
          <a:off x="1950182" y="319950124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092" name="1091 CuadroTexto"/>
        <xdr:cNvSpPr txBox="1"/>
      </xdr:nvSpPr>
      <xdr:spPr>
        <a:xfrm>
          <a:off x="712096" y="32084921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099" name="1098 CuadroTexto"/>
        <xdr:cNvSpPr txBox="1"/>
      </xdr:nvSpPr>
      <xdr:spPr>
        <a:xfrm>
          <a:off x="1444462" y="31945962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01" name="1100 CuadroTexto"/>
        <xdr:cNvSpPr txBox="1"/>
      </xdr:nvSpPr>
      <xdr:spPr>
        <a:xfrm>
          <a:off x="2323693" y="317387085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02" name="1101 CuadroTexto"/>
        <xdr:cNvSpPr txBox="1"/>
      </xdr:nvSpPr>
      <xdr:spPr>
        <a:xfrm>
          <a:off x="1516265" y="31720904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3.25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03" name="1102 CuadroTexto"/>
        <xdr:cNvSpPr txBox="1"/>
      </xdr:nvSpPr>
      <xdr:spPr>
        <a:xfrm>
          <a:off x="701512" y="317367302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05" name="1104 CuadroTexto"/>
        <xdr:cNvSpPr txBox="1"/>
      </xdr:nvSpPr>
      <xdr:spPr>
        <a:xfrm>
          <a:off x="2323693" y="31801150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06" name="1105 CuadroTexto"/>
        <xdr:cNvSpPr txBox="1"/>
      </xdr:nvSpPr>
      <xdr:spPr>
        <a:xfrm>
          <a:off x="1516265" y="31799220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3.25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07" name="1106 CuadroTexto"/>
        <xdr:cNvSpPr txBox="1"/>
      </xdr:nvSpPr>
      <xdr:spPr>
        <a:xfrm>
          <a:off x="701512" y="31799171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10" name="1109 CuadroTexto"/>
        <xdr:cNvSpPr txBox="1"/>
      </xdr:nvSpPr>
      <xdr:spPr>
        <a:xfrm>
          <a:off x="1444462" y="31883521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271</xdr:row>
      <xdr:rowOff>277610</xdr:rowOff>
    </xdr:from>
    <xdr:ext cx="323850" cy="171449"/>
    <xdr:sp macro="" textlink="">
      <xdr:nvSpPr>
        <xdr:cNvPr id="1112" name="1111 CuadroTexto"/>
        <xdr:cNvSpPr txBox="1"/>
      </xdr:nvSpPr>
      <xdr:spPr>
        <a:xfrm>
          <a:off x="1962791" y="18805769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245</xdr:row>
      <xdr:rowOff>277610</xdr:rowOff>
    </xdr:from>
    <xdr:ext cx="323850" cy="171449"/>
    <xdr:sp macro="" textlink="">
      <xdr:nvSpPr>
        <xdr:cNvPr id="1115" name="1114 CuadroTexto"/>
        <xdr:cNvSpPr txBox="1"/>
      </xdr:nvSpPr>
      <xdr:spPr>
        <a:xfrm>
          <a:off x="1962791" y="14163919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244</xdr:row>
      <xdr:rowOff>30773</xdr:rowOff>
    </xdr:from>
    <xdr:ext cx="323850" cy="171449"/>
    <xdr:sp macro="" textlink="">
      <xdr:nvSpPr>
        <xdr:cNvPr id="1116" name="1115 CuadroTexto"/>
        <xdr:cNvSpPr txBox="1"/>
      </xdr:nvSpPr>
      <xdr:spPr>
        <a:xfrm>
          <a:off x="1830590" y="140693856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244</xdr:row>
      <xdr:rowOff>446210</xdr:rowOff>
    </xdr:from>
    <xdr:ext cx="323850" cy="171449"/>
    <xdr:sp macro="" textlink="">
      <xdr:nvSpPr>
        <xdr:cNvPr id="1117" name="1116 CuadroTexto"/>
        <xdr:cNvSpPr txBox="1"/>
      </xdr:nvSpPr>
      <xdr:spPr>
        <a:xfrm>
          <a:off x="1215862" y="14110929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245</xdr:row>
      <xdr:rowOff>23610</xdr:rowOff>
    </xdr:from>
    <xdr:ext cx="323850" cy="171449"/>
    <xdr:sp macro="" textlink="">
      <xdr:nvSpPr>
        <xdr:cNvPr id="1119" name="1118 CuadroTexto"/>
        <xdr:cNvSpPr txBox="1"/>
      </xdr:nvSpPr>
      <xdr:spPr>
        <a:xfrm>
          <a:off x="1698205" y="14138519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244</xdr:row>
      <xdr:rowOff>263607</xdr:rowOff>
    </xdr:from>
    <xdr:ext cx="323850" cy="171449"/>
    <xdr:sp macro="" textlink="">
      <xdr:nvSpPr>
        <xdr:cNvPr id="1121" name="1120 CuadroTexto"/>
        <xdr:cNvSpPr txBox="1"/>
      </xdr:nvSpPr>
      <xdr:spPr>
        <a:xfrm>
          <a:off x="1693005" y="14092669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1.65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29" name="1128 CuadroTexto"/>
        <xdr:cNvSpPr txBox="1"/>
      </xdr:nvSpPr>
      <xdr:spPr>
        <a:xfrm>
          <a:off x="2323693" y="32909225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30" name="1129 CuadroTexto"/>
        <xdr:cNvSpPr txBox="1"/>
      </xdr:nvSpPr>
      <xdr:spPr>
        <a:xfrm>
          <a:off x="1516265" y="32671287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5.85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31" name="1130 CuadroTexto"/>
        <xdr:cNvSpPr txBox="1"/>
      </xdr:nvSpPr>
      <xdr:spPr>
        <a:xfrm>
          <a:off x="701512" y="326871135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34" name="1133 CuadroTexto"/>
        <xdr:cNvSpPr txBox="1"/>
      </xdr:nvSpPr>
      <xdr:spPr>
        <a:xfrm>
          <a:off x="1611515" y="329231706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5.85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35" name="1134 CuadroTexto"/>
        <xdr:cNvSpPr txBox="1"/>
      </xdr:nvSpPr>
      <xdr:spPr>
        <a:xfrm>
          <a:off x="2323693" y="32928275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36" name="1135 CuadroTexto"/>
        <xdr:cNvSpPr txBox="1"/>
      </xdr:nvSpPr>
      <xdr:spPr>
        <a:xfrm>
          <a:off x="1516265" y="32915762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37" name="1136 CuadroTexto"/>
        <xdr:cNvSpPr txBox="1"/>
      </xdr:nvSpPr>
      <xdr:spPr>
        <a:xfrm>
          <a:off x="701512" y="329315885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40" name="1139 CuadroTexto"/>
        <xdr:cNvSpPr txBox="1"/>
      </xdr:nvSpPr>
      <xdr:spPr>
        <a:xfrm>
          <a:off x="1611515" y="329422206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48" name="1147 CuadroTexto"/>
        <xdr:cNvSpPr txBox="1"/>
      </xdr:nvSpPr>
      <xdr:spPr>
        <a:xfrm>
          <a:off x="1444462" y="330095879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50" name="1149 CuadroTexto"/>
        <xdr:cNvSpPr txBox="1"/>
      </xdr:nvSpPr>
      <xdr:spPr>
        <a:xfrm>
          <a:off x="1698462" y="329915962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51" name="1150 CuadroTexto"/>
        <xdr:cNvSpPr txBox="1"/>
      </xdr:nvSpPr>
      <xdr:spPr>
        <a:xfrm>
          <a:off x="1444462" y="330095879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53" name="1152 CuadroTexto"/>
        <xdr:cNvSpPr txBox="1"/>
      </xdr:nvSpPr>
      <xdr:spPr>
        <a:xfrm>
          <a:off x="1698462" y="329915962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61" name="1160 CuadroTexto"/>
        <xdr:cNvSpPr txBox="1"/>
      </xdr:nvSpPr>
      <xdr:spPr>
        <a:xfrm>
          <a:off x="2322635" y="33318800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63" name="1162 CuadroTexto"/>
        <xdr:cNvSpPr txBox="1"/>
      </xdr:nvSpPr>
      <xdr:spPr>
        <a:xfrm>
          <a:off x="700454" y="3331925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67" name="1166 CuadroTexto"/>
        <xdr:cNvSpPr txBox="1"/>
      </xdr:nvSpPr>
      <xdr:spPr>
        <a:xfrm>
          <a:off x="843329" y="331678085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69" name="1168 CuadroTexto"/>
        <xdr:cNvSpPr txBox="1"/>
      </xdr:nvSpPr>
      <xdr:spPr>
        <a:xfrm>
          <a:off x="1443404" y="33049063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71" name="1170 CuadroTexto"/>
        <xdr:cNvSpPr txBox="1"/>
      </xdr:nvSpPr>
      <xdr:spPr>
        <a:xfrm>
          <a:off x="1697404" y="33031072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72" name="1171 CuadroTexto"/>
        <xdr:cNvSpPr txBox="1"/>
      </xdr:nvSpPr>
      <xdr:spPr>
        <a:xfrm>
          <a:off x="2322635" y="33300702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73" name="1172 CuadroTexto"/>
        <xdr:cNvSpPr txBox="1"/>
      </xdr:nvSpPr>
      <xdr:spPr>
        <a:xfrm>
          <a:off x="1515207" y="33288189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74" name="1173 CuadroTexto"/>
        <xdr:cNvSpPr txBox="1"/>
      </xdr:nvSpPr>
      <xdr:spPr>
        <a:xfrm>
          <a:off x="700454" y="3330401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77" name="1176 CuadroTexto"/>
        <xdr:cNvSpPr txBox="1"/>
      </xdr:nvSpPr>
      <xdr:spPr>
        <a:xfrm>
          <a:off x="1610457" y="33314648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78" name="1177 CuadroTexto"/>
        <xdr:cNvSpPr txBox="1"/>
      </xdr:nvSpPr>
      <xdr:spPr>
        <a:xfrm>
          <a:off x="1443404" y="33382438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80" name="1179 CuadroTexto"/>
        <xdr:cNvSpPr txBox="1"/>
      </xdr:nvSpPr>
      <xdr:spPr>
        <a:xfrm>
          <a:off x="1697404" y="33364447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81" name="1180 CuadroTexto"/>
        <xdr:cNvSpPr txBox="1"/>
      </xdr:nvSpPr>
      <xdr:spPr>
        <a:xfrm>
          <a:off x="2322635" y="33300702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82" name="1181 CuadroTexto"/>
        <xdr:cNvSpPr txBox="1"/>
      </xdr:nvSpPr>
      <xdr:spPr>
        <a:xfrm>
          <a:off x="1515207" y="33288189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83" name="1182 CuadroTexto"/>
        <xdr:cNvSpPr txBox="1"/>
      </xdr:nvSpPr>
      <xdr:spPr>
        <a:xfrm>
          <a:off x="700454" y="3330401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86" name="1185 CuadroTexto"/>
        <xdr:cNvSpPr txBox="1"/>
      </xdr:nvSpPr>
      <xdr:spPr>
        <a:xfrm>
          <a:off x="1610457" y="33314648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87" name="1186 CuadroTexto"/>
        <xdr:cNvSpPr txBox="1"/>
      </xdr:nvSpPr>
      <xdr:spPr>
        <a:xfrm>
          <a:off x="1443404" y="33382438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89" name="1188 CuadroTexto"/>
        <xdr:cNvSpPr txBox="1"/>
      </xdr:nvSpPr>
      <xdr:spPr>
        <a:xfrm>
          <a:off x="1697404" y="33364447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90" name="1189 CuadroTexto"/>
        <xdr:cNvSpPr txBox="1"/>
      </xdr:nvSpPr>
      <xdr:spPr>
        <a:xfrm>
          <a:off x="2322635" y="33571212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91" name="1190 CuadroTexto"/>
        <xdr:cNvSpPr txBox="1"/>
      </xdr:nvSpPr>
      <xdr:spPr>
        <a:xfrm>
          <a:off x="1515207" y="33558699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92" name="1191 CuadroTexto"/>
        <xdr:cNvSpPr txBox="1"/>
      </xdr:nvSpPr>
      <xdr:spPr>
        <a:xfrm>
          <a:off x="700454" y="3357452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95" name="1194 CuadroTexto"/>
        <xdr:cNvSpPr txBox="1"/>
      </xdr:nvSpPr>
      <xdr:spPr>
        <a:xfrm>
          <a:off x="1610457" y="33585158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96" name="1195 CuadroTexto"/>
        <xdr:cNvSpPr txBox="1"/>
      </xdr:nvSpPr>
      <xdr:spPr>
        <a:xfrm>
          <a:off x="1443404" y="33652948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98" name="1197 CuadroTexto"/>
        <xdr:cNvSpPr txBox="1"/>
      </xdr:nvSpPr>
      <xdr:spPr>
        <a:xfrm>
          <a:off x="1697404" y="33634957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199" name="1198 CuadroTexto"/>
        <xdr:cNvSpPr txBox="1"/>
      </xdr:nvSpPr>
      <xdr:spPr>
        <a:xfrm>
          <a:off x="2322635" y="33696942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00" name="1199 CuadroTexto"/>
        <xdr:cNvSpPr txBox="1"/>
      </xdr:nvSpPr>
      <xdr:spPr>
        <a:xfrm>
          <a:off x="1515207" y="33684429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1.475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01" name="1200 CuadroTexto"/>
        <xdr:cNvSpPr txBox="1"/>
      </xdr:nvSpPr>
      <xdr:spPr>
        <a:xfrm>
          <a:off x="700454" y="3370025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04" name="1203 CuadroTexto"/>
        <xdr:cNvSpPr txBox="1"/>
      </xdr:nvSpPr>
      <xdr:spPr>
        <a:xfrm>
          <a:off x="1610457" y="33710888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1.475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05" name="1204 CuadroTexto"/>
        <xdr:cNvSpPr txBox="1"/>
      </xdr:nvSpPr>
      <xdr:spPr>
        <a:xfrm>
          <a:off x="1443404" y="33778678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07" name="1206 CuadroTexto"/>
        <xdr:cNvSpPr txBox="1"/>
      </xdr:nvSpPr>
      <xdr:spPr>
        <a:xfrm>
          <a:off x="1697404" y="33760687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08" name="1207 CuadroTexto"/>
        <xdr:cNvSpPr txBox="1"/>
      </xdr:nvSpPr>
      <xdr:spPr>
        <a:xfrm>
          <a:off x="2322635" y="33822672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09" name="1208 CuadroTexto"/>
        <xdr:cNvSpPr txBox="1"/>
      </xdr:nvSpPr>
      <xdr:spPr>
        <a:xfrm>
          <a:off x="1515207" y="33810159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3.34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10" name="1209 CuadroTexto"/>
        <xdr:cNvSpPr txBox="1"/>
      </xdr:nvSpPr>
      <xdr:spPr>
        <a:xfrm>
          <a:off x="700454" y="3382598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13" name="1212 CuadroTexto"/>
        <xdr:cNvSpPr txBox="1"/>
      </xdr:nvSpPr>
      <xdr:spPr>
        <a:xfrm>
          <a:off x="1610457" y="33836618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3.34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14" name="1213 CuadroTexto"/>
        <xdr:cNvSpPr txBox="1"/>
      </xdr:nvSpPr>
      <xdr:spPr>
        <a:xfrm>
          <a:off x="2322635" y="33967452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15" name="1214 CuadroTexto"/>
        <xdr:cNvSpPr txBox="1"/>
      </xdr:nvSpPr>
      <xdr:spPr>
        <a:xfrm>
          <a:off x="1515207" y="33954939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6.475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16" name="1215 CuadroTexto"/>
        <xdr:cNvSpPr txBox="1"/>
      </xdr:nvSpPr>
      <xdr:spPr>
        <a:xfrm>
          <a:off x="700454" y="3397076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19" name="1218 CuadroTexto"/>
        <xdr:cNvSpPr txBox="1"/>
      </xdr:nvSpPr>
      <xdr:spPr>
        <a:xfrm>
          <a:off x="1610457" y="33981398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1.325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20" name="1219 CuadroTexto"/>
        <xdr:cNvSpPr txBox="1"/>
      </xdr:nvSpPr>
      <xdr:spPr>
        <a:xfrm>
          <a:off x="1443404" y="33904408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22" name="1221 CuadroTexto"/>
        <xdr:cNvSpPr txBox="1"/>
      </xdr:nvSpPr>
      <xdr:spPr>
        <a:xfrm>
          <a:off x="1697404" y="33886417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57" name="1256 CuadroTexto"/>
        <xdr:cNvSpPr txBox="1"/>
      </xdr:nvSpPr>
      <xdr:spPr>
        <a:xfrm>
          <a:off x="2322635" y="34647537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58" name="1257 CuadroTexto"/>
        <xdr:cNvSpPr txBox="1"/>
      </xdr:nvSpPr>
      <xdr:spPr>
        <a:xfrm>
          <a:off x="1515207" y="34635024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2.425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59" name="1258 CuadroTexto"/>
        <xdr:cNvSpPr txBox="1"/>
      </xdr:nvSpPr>
      <xdr:spPr>
        <a:xfrm>
          <a:off x="700454" y="34650851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62" name="1261 CuadroTexto"/>
        <xdr:cNvSpPr txBox="1"/>
      </xdr:nvSpPr>
      <xdr:spPr>
        <a:xfrm>
          <a:off x="1610457" y="34661483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2.425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63" name="1262 CuadroTexto"/>
        <xdr:cNvSpPr txBox="1"/>
      </xdr:nvSpPr>
      <xdr:spPr>
        <a:xfrm>
          <a:off x="1443404" y="34729273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65" name="1264 CuadroTexto"/>
        <xdr:cNvSpPr txBox="1"/>
      </xdr:nvSpPr>
      <xdr:spPr>
        <a:xfrm>
          <a:off x="1697404" y="34711282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66" name="1265 CuadroTexto"/>
        <xdr:cNvSpPr txBox="1"/>
      </xdr:nvSpPr>
      <xdr:spPr>
        <a:xfrm>
          <a:off x="2322635" y="34792317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67" name="1266 CuadroTexto"/>
        <xdr:cNvSpPr txBox="1"/>
      </xdr:nvSpPr>
      <xdr:spPr>
        <a:xfrm>
          <a:off x="1515207" y="34779804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68" name="1267 CuadroTexto"/>
        <xdr:cNvSpPr txBox="1"/>
      </xdr:nvSpPr>
      <xdr:spPr>
        <a:xfrm>
          <a:off x="700454" y="34795631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71" name="1270 CuadroTexto"/>
        <xdr:cNvSpPr txBox="1"/>
      </xdr:nvSpPr>
      <xdr:spPr>
        <a:xfrm>
          <a:off x="1610457" y="34806263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72" name="1271 CuadroTexto"/>
        <xdr:cNvSpPr txBox="1"/>
      </xdr:nvSpPr>
      <xdr:spPr>
        <a:xfrm>
          <a:off x="1443404" y="34874053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74" name="1273 CuadroTexto"/>
        <xdr:cNvSpPr txBox="1"/>
      </xdr:nvSpPr>
      <xdr:spPr>
        <a:xfrm>
          <a:off x="1697404" y="34856062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75" name="1274 CuadroTexto"/>
        <xdr:cNvSpPr txBox="1"/>
      </xdr:nvSpPr>
      <xdr:spPr>
        <a:xfrm>
          <a:off x="2322635" y="34792317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76" name="1275 CuadroTexto"/>
        <xdr:cNvSpPr txBox="1"/>
      </xdr:nvSpPr>
      <xdr:spPr>
        <a:xfrm>
          <a:off x="1515207" y="23230742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1.375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77" name="1276 CuadroTexto"/>
        <xdr:cNvSpPr txBox="1"/>
      </xdr:nvSpPr>
      <xdr:spPr>
        <a:xfrm>
          <a:off x="700454" y="34795631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80" name="1279 CuadroTexto"/>
        <xdr:cNvSpPr txBox="1"/>
      </xdr:nvSpPr>
      <xdr:spPr>
        <a:xfrm>
          <a:off x="1610457" y="34806263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1.375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81" name="1280 CuadroTexto"/>
        <xdr:cNvSpPr txBox="1"/>
      </xdr:nvSpPr>
      <xdr:spPr>
        <a:xfrm>
          <a:off x="1443404" y="34874053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83" name="1282 CuadroTexto"/>
        <xdr:cNvSpPr txBox="1"/>
      </xdr:nvSpPr>
      <xdr:spPr>
        <a:xfrm>
          <a:off x="1697404" y="34856062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84" name="1283 CuadroTexto"/>
        <xdr:cNvSpPr txBox="1"/>
      </xdr:nvSpPr>
      <xdr:spPr>
        <a:xfrm>
          <a:off x="2322635" y="35062827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85" name="1284 CuadroTexto"/>
        <xdr:cNvSpPr txBox="1"/>
      </xdr:nvSpPr>
      <xdr:spPr>
        <a:xfrm>
          <a:off x="1515207" y="35050314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86" name="1285 CuadroTexto"/>
        <xdr:cNvSpPr txBox="1"/>
      </xdr:nvSpPr>
      <xdr:spPr>
        <a:xfrm>
          <a:off x="700454" y="35066141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89" name="1288 CuadroTexto"/>
        <xdr:cNvSpPr txBox="1"/>
      </xdr:nvSpPr>
      <xdr:spPr>
        <a:xfrm>
          <a:off x="1610457" y="35076773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90" name="1289 CuadroTexto"/>
        <xdr:cNvSpPr txBox="1"/>
      </xdr:nvSpPr>
      <xdr:spPr>
        <a:xfrm>
          <a:off x="1443404" y="35144563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292" name="1291 CuadroTexto"/>
        <xdr:cNvSpPr txBox="1"/>
      </xdr:nvSpPr>
      <xdr:spPr>
        <a:xfrm>
          <a:off x="1697404" y="35126572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320" name="1319 CuadroTexto"/>
        <xdr:cNvSpPr txBox="1"/>
      </xdr:nvSpPr>
      <xdr:spPr>
        <a:xfrm>
          <a:off x="2322635" y="35584797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321" name="1320 CuadroTexto"/>
        <xdr:cNvSpPr txBox="1"/>
      </xdr:nvSpPr>
      <xdr:spPr>
        <a:xfrm>
          <a:off x="1515207" y="35572284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322" name="1321 CuadroTexto"/>
        <xdr:cNvSpPr txBox="1"/>
      </xdr:nvSpPr>
      <xdr:spPr>
        <a:xfrm>
          <a:off x="700454" y="35588111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325" name="1324 CuadroTexto"/>
        <xdr:cNvSpPr txBox="1"/>
      </xdr:nvSpPr>
      <xdr:spPr>
        <a:xfrm>
          <a:off x="1610457" y="35598743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326" name="1325 CuadroTexto"/>
        <xdr:cNvSpPr txBox="1"/>
      </xdr:nvSpPr>
      <xdr:spPr>
        <a:xfrm>
          <a:off x="1443404" y="35666533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328" name="1327 CuadroTexto"/>
        <xdr:cNvSpPr txBox="1"/>
      </xdr:nvSpPr>
      <xdr:spPr>
        <a:xfrm>
          <a:off x="1697404" y="35648542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347" name="1346 CuadroTexto"/>
        <xdr:cNvSpPr txBox="1"/>
      </xdr:nvSpPr>
      <xdr:spPr>
        <a:xfrm>
          <a:off x="2322635" y="35710527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349" name="1348 CuadroTexto"/>
        <xdr:cNvSpPr txBox="1"/>
      </xdr:nvSpPr>
      <xdr:spPr>
        <a:xfrm>
          <a:off x="700454" y="35713841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352" name="1351 CuadroTexto"/>
        <xdr:cNvSpPr txBox="1"/>
      </xdr:nvSpPr>
      <xdr:spPr>
        <a:xfrm>
          <a:off x="1610457" y="35724473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353" name="1352 CuadroTexto"/>
        <xdr:cNvSpPr txBox="1"/>
      </xdr:nvSpPr>
      <xdr:spPr>
        <a:xfrm>
          <a:off x="1443404" y="35792263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355" name="1354 CuadroTexto"/>
        <xdr:cNvSpPr txBox="1"/>
      </xdr:nvSpPr>
      <xdr:spPr>
        <a:xfrm>
          <a:off x="1697404" y="35774272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395" name="1394 CuadroTexto"/>
        <xdr:cNvSpPr txBox="1"/>
      </xdr:nvSpPr>
      <xdr:spPr>
        <a:xfrm>
          <a:off x="2322635" y="35358102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396" name="1395 CuadroTexto"/>
        <xdr:cNvSpPr txBox="1"/>
      </xdr:nvSpPr>
      <xdr:spPr>
        <a:xfrm>
          <a:off x="1515207" y="35345589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3.66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397" name="1396 CuadroTexto"/>
        <xdr:cNvSpPr txBox="1"/>
      </xdr:nvSpPr>
      <xdr:spPr>
        <a:xfrm>
          <a:off x="700454" y="3536141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00" name="1399 CuadroTexto"/>
        <xdr:cNvSpPr txBox="1"/>
      </xdr:nvSpPr>
      <xdr:spPr>
        <a:xfrm>
          <a:off x="1610457" y="35372048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3.66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01" name="1400 CuadroTexto"/>
        <xdr:cNvSpPr txBox="1"/>
      </xdr:nvSpPr>
      <xdr:spPr>
        <a:xfrm>
          <a:off x="1443404" y="35439838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03" name="1402 CuadroTexto"/>
        <xdr:cNvSpPr txBox="1"/>
      </xdr:nvSpPr>
      <xdr:spPr>
        <a:xfrm>
          <a:off x="1697404" y="35421847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04" name="1403 CuadroTexto"/>
        <xdr:cNvSpPr txBox="1"/>
      </xdr:nvSpPr>
      <xdr:spPr>
        <a:xfrm>
          <a:off x="2322635" y="35880072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05" name="1404 CuadroTexto"/>
        <xdr:cNvSpPr txBox="1"/>
      </xdr:nvSpPr>
      <xdr:spPr>
        <a:xfrm>
          <a:off x="1515207" y="35867559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3.66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06" name="1405 CuadroTexto"/>
        <xdr:cNvSpPr txBox="1"/>
      </xdr:nvSpPr>
      <xdr:spPr>
        <a:xfrm>
          <a:off x="700454" y="3588338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09" name="1408 CuadroTexto"/>
        <xdr:cNvSpPr txBox="1"/>
      </xdr:nvSpPr>
      <xdr:spPr>
        <a:xfrm>
          <a:off x="1610457" y="35894018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3.66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10" name="1409 CuadroTexto"/>
        <xdr:cNvSpPr txBox="1"/>
      </xdr:nvSpPr>
      <xdr:spPr>
        <a:xfrm>
          <a:off x="1443404" y="35961808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12" name="1411 CuadroTexto"/>
        <xdr:cNvSpPr txBox="1"/>
      </xdr:nvSpPr>
      <xdr:spPr>
        <a:xfrm>
          <a:off x="1697404" y="35943817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40" name="1439 CuadroTexto"/>
        <xdr:cNvSpPr txBox="1"/>
      </xdr:nvSpPr>
      <xdr:spPr>
        <a:xfrm>
          <a:off x="2322635" y="36924012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41" name="1440 CuadroTexto"/>
        <xdr:cNvSpPr txBox="1"/>
      </xdr:nvSpPr>
      <xdr:spPr>
        <a:xfrm>
          <a:off x="1515207" y="36911499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42" name="1441 CuadroTexto"/>
        <xdr:cNvSpPr txBox="1"/>
      </xdr:nvSpPr>
      <xdr:spPr>
        <a:xfrm>
          <a:off x="700454" y="3692732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45" name="1444 CuadroTexto"/>
        <xdr:cNvSpPr txBox="1"/>
      </xdr:nvSpPr>
      <xdr:spPr>
        <a:xfrm>
          <a:off x="1610457" y="36937958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46" name="1445 CuadroTexto"/>
        <xdr:cNvSpPr txBox="1"/>
      </xdr:nvSpPr>
      <xdr:spPr>
        <a:xfrm>
          <a:off x="1443404" y="37005748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48" name="1447 CuadroTexto"/>
        <xdr:cNvSpPr txBox="1"/>
      </xdr:nvSpPr>
      <xdr:spPr>
        <a:xfrm>
          <a:off x="1697404" y="36987757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50" name="1449 CuadroTexto"/>
        <xdr:cNvSpPr txBox="1"/>
      </xdr:nvSpPr>
      <xdr:spPr>
        <a:xfrm>
          <a:off x="1515207" y="33993039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54" name="1453 CuadroTexto"/>
        <xdr:cNvSpPr txBox="1"/>
      </xdr:nvSpPr>
      <xdr:spPr>
        <a:xfrm>
          <a:off x="1610457" y="34019498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56" name="1455 CuadroTexto"/>
        <xdr:cNvSpPr txBox="1"/>
      </xdr:nvSpPr>
      <xdr:spPr>
        <a:xfrm>
          <a:off x="1515207" y="34055904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1.325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60" name="1459 CuadroTexto"/>
        <xdr:cNvSpPr txBox="1"/>
      </xdr:nvSpPr>
      <xdr:spPr>
        <a:xfrm>
          <a:off x="1610457" y="34082363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1.325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61" name="1460 CuadroTexto"/>
        <xdr:cNvSpPr txBox="1"/>
      </xdr:nvSpPr>
      <xdr:spPr>
        <a:xfrm>
          <a:off x="1443404" y="34150153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463" name="1462 CuadroTexto"/>
        <xdr:cNvSpPr txBox="1"/>
      </xdr:nvSpPr>
      <xdr:spPr>
        <a:xfrm>
          <a:off x="1697404" y="34132162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1522" name="1521 CuadroTexto"/>
        <xdr:cNvSpPr txBox="1"/>
      </xdr:nvSpPr>
      <xdr:spPr>
        <a:xfrm>
          <a:off x="1081454" y="39931511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274</xdr:row>
      <xdr:rowOff>277610</xdr:rowOff>
    </xdr:from>
    <xdr:ext cx="323850" cy="171449"/>
    <xdr:sp macro="" textlink="">
      <xdr:nvSpPr>
        <xdr:cNvPr id="1464" name="1463 CuadroTexto"/>
        <xdr:cNvSpPr txBox="1"/>
      </xdr:nvSpPr>
      <xdr:spPr>
        <a:xfrm>
          <a:off x="1961733" y="11873051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273</xdr:row>
      <xdr:rowOff>30773</xdr:rowOff>
    </xdr:from>
    <xdr:ext cx="323850" cy="171449"/>
    <xdr:sp macro="" textlink="">
      <xdr:nvSpPr>
        <xdr:cNvPr id="1545" name="1544 CuadroTexto"/>
        <xdr:cNvSpPr txBox="1"/>
      </xdr:nvSpPr>
      <xdr:spPr>
        <a:xfrm>
          <a:off x="1829532" y="11778834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273</xdr:row>
      <xdr:rowOff>446210</xdr:rowOff>
    </xdr:from>
    <xdr:ext cx="323850" cy="171449"/>
    <xdr:sp macro="" textlink="">
      <xdr:nvSpPr>
        <xdr:cNvPr id="1546" name="1545 CuadroTexto"/>
        <xdr:cNvSpPr txBox="1"/>
      </xdr:nvSpPr>
      <xdr:spPr>
        <a:xfrm>
          <a:off x="1214804" y="118203785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274</xdr:row>
      <xdr:rowOff>23610</xdr:rowOff>
    </xdr:from>
    <xdr:ext cx="323850" cy="171449"/>
    <xdr:sp macro="" textlink="">
      <xdr:nvSpPr>
        <xdr:cNvPr id="1548" name="1547 CuadroTexto"/>
        <xdr:cNvSpPr txBox="1"/>
      </xdr:nvSpPr>
      <xdr:spPr>
        <a:xfrm>
          <a:off x="1697147" y="11847651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273</xdr:row>
      <xdr:rowOff>263607</xdr:rowOff>
    </xdr:from>
    <xdr:ext cx="323850" cy="171449"/>
    <xdr:sp macro="" textlink="">
      <xdr:nvSpPr>
        <xdr:cNvPr id="1550" name="1549 CuadroTexto"/>
        <xdr:cNvSpPr txBox="1"/>
      </xdr:nvSpPr>
      <xdr:spPr>
        <a:xfrm>
          <a:off x="1691947" y="118021182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1.65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573" name="1572 CuadroTexto"/>
        <xdr:cNvSpPr txBox="1"/>
      </xdr:nvSpPr>
      <xdr:spPr>
        <a:xfrm>
          <a:off x="1443404" y="22659193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575" name="1574 CuadroTexto"/>
        <xdr:cNvSpPr txBox="1"/>
      </xdr:nvSpPr>
      <xdr:spPr>
        <a:xfrm>
          <a:off x="1697404" y="22641202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577" name="1576 CuadroTexto"/>
        <xdr:cNvSpPr txBox="1"/>
      </xdr:nvSpPr>
      <xdr:spPr>
        <a:xfrm>
          <a:off x="1515207" y="22603044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1.325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581" name="1580 CuadroTexto"/>
        <xdr:cNvSpPr txBox="1"/>
      </xdr:nvSpPr>
      <xdr:spPr>
        <a:xfrm>
          <a:off x="1610457" y="22629503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1.325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582" name="1581 CuadroTexto"/>
        <xdr:cNvSpPr txBox="1"/>
      </xdr:nvSpPr>
      <xdr:spPr>
        <a:xfrm>
          <a:off x="1443404" y="22697293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584" name="1583 CuadroTexto"/>
        <xdr:cNvSpPr txBox="1"/>
      </xdr:nvSpPr>
      <xdr:spPr>
        <a:xfrm>
          <a:off x="1697404" y="22679302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586" name="1585 CuadroTexto"/>
        <xdr:cNvSpPr txBox="1"/>
      </xdr:nvSpPr>
      <xdr:spPr>
        <a:xfrm>
          <a:off x="1515207" y="241687431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2.55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587" name="1586 CuadroTexto"/>
        <xdr:cNvSpPr txBox="1"/>
      </xdr:nvSpPr>
      <xdr:spPr>
        <a:xfrm>
          <a:off x="1443404" y="24263203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1589" name="1588 CuadroTexto"/>
        <xdr:cNvSpPr txBox="1"/>
      </xdr:nvSpPr>
      <xdr:spPr>
        <a:xfrm>
          <a:off x="1697404" y="24245212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1591" name="1590 CuadroTexto"/>
        <xdr:cNvSpPr txBox="1"/>
      </xdr:nvSpPr>
      <xdr:spPr>
        <a:xfrm>
          <a:off x="1081454" y="2600405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01" name="800 CuadroTexto"/>
        <xdr:cNvSpPr txBox="1"/>
      </xdr:nvSpPr>
      <xdr:spPr>
        <a:xfrm>
          <a:off x="1957754" y="27606161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0.40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07" name="806 CuadroTexto"/>
        <xdr:cNvSpPr txBox="1"/>
      </xdr:nvSpPr>
      <xdr:spPr>
        <a:xfrm>
          <a:off x="871904" y="2784428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0.40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08" name="807 CuadroTexto"/>
        <xdr:cNvSpPr txBox="1"/>
      </xdr:nvSpPr>
      <xdr:spPr>
        <a:xfrm>
          <a:off x="1452929" y="278414285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3.65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09" name="808 CuadroTexto"/>
        <xdr:cNvSpPr txBox="1"/>
      </xdr:nvSpPr>
      <xdr:spPr>
        <a:xfrm>
          <a:off x="1824404" y="278719085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0.70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10" name="809 CuadroTexto"/>
        <xdr:cNvSpPr txBox="1"/>
      </xdr:nvSpPr>
      <xdr:spPr>
        <a:xfrm>
          <a:off x="1427285" y="27849121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1.45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11" name="810 CuadroTexto"/>
        <xdr:cNvSpPr txBox="1"/>
      </xdr:nvSpPr>
      <xdr:spPr>
        <a:xfrm>
          <a:off x="1277814" y="27917701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1.68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12" name="811 CuadroTexto"/>
        <xdr:cNvSpPr txBox="1"/>
      </xdr:nvSpPr>
      <xdr:spPr>
        <a:xfrm>
          <a:off x="2058864" y="27924369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0.40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13" name="812 CuadroTexto"/>
        <xdr:cNvSpPr txBox="1"/>
      </xdr:nvSpPr>
      <xdr:spPr>
        <a:xfrm>
          <a:off x="772989" y="27932941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14" name="813 CuadroTexto"/>
        <xdr:cNvSpPr txBox="1"/>
      </xdr:nvSpPr>
      <xdr:spPr>
        <a:xfrm>
          <a:off x="1773114" y="27987234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0.96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15" name="814 CuadroTexto"/>
        <xdr:cNvSpPr txBox="1"/>
      </xdr:nvSpPr>
      <xdr:spPr>
        <a:xfrm>
          <a:off x="1058739" y="27988186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0.40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16" name="815 CuadroTexto"/>
        <xdr:cNvSpPr txBox="1"/>
      </xdr:nvSpPr>
      <xdr:spPr>
        <a:xfrm>
          <a:off x="2011239" y="28019619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0.18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17" name="816 CuadroTexto"/>
        <xdr:cNvSpPr txBox="1"/>
      </xdr:nvSpPr>
      <xdr:spPr>
        <a:xfrm>
          <a:off x="1706439" y="28048194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3.35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18" name="817 CuadroTexto"/>
        <xdr:cNvSpPr txBox="1"/>
      </xdr:nvSpPr>
      <xdr:spPr>
        <a:xfrm>
          <a:off x="1020639" y="28045336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1.51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19" name="818 CuadroTexto"/>
        <xdr:cNvSpPr txBox="1"/>
      </xdr:nvSpPr>
      <xdr:spPr>
        <a:xfrm>
          <a:off x="1925514" y="28106296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20" name="819 CuadroTexto"/>
        <xdr:cNvSpPr txBox="1"/>
      </xdr:nvSpPr>
      <xdr:spPr>
        <a:xfrm>
          <a:off x="1563564" y="28122489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0.55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21" name="820 CuadroTexto"/>
        <xdr:cNvSpPr txBox="1"/>
      </xdr:nvSpPr>
      <xdr:spPr>
        <a:xfrm>
          <a:off x="1125414" y="28111059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0.40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22" name="821 CuadroTexto"/>
        <xdr:cNvSpPr txBox="1"/>
      </xdr:nvSpPr>
      <xdr:spPr>
        <a:xfrm>
          <a:off x="2096964" y="28174876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0.15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23" name="822 CuadroTexto"/>
        <xdr:cNvSpPr txBox="1"/>
      </xdr:nvSpPr>
      <xdr:spPr>
        <a:xfrm>
          <a:off x="1173039" y="28172019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1.00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24" name="823 CuadroTexto"/>
        <xdr:cNvSpPr txBox="1"/>
      </xdr:nvSpPr>
      <xdr:spPr>
        <a:xfrm>
          <a:off x="1687389" y="28155826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0.41</a:t>
          </a:r>
        </a:p>
      </xdr:txBody>
    </xdr:sp>
    <xdr:clientData/>
  </xdr:oneCellAnchor>
  <xdr:oneCellAnchor>
    <xdr:from>
      <xdr:col>0</xdr:col>
      <xdr:colOff>0</xdr:colOff>
      <xdr:row>279</xdr:row>
      <xdr:rowOff>0</xdr:rowOff>
    </xdr:from>
    <xdr:ext cx="323850" cy="171449"/>
    <xdr:sp macro="" textlink="">
      <xdr:nvSpPr>
        <xdr:cNvPr id="826" name="825 CuadroTexto"/>
        <xdr:cNvSpPr txBox="1"/>
      </xdr:nvSpPr>
      <xdr:spPr>
        <a:xfrm>
          <a:off x="1427285" y="27849121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1.45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418368" cy="192697"/>
    <xdr:sp macro="" textlink="">
      <xdr:nvSpPr>
        <xdr:cNvPr id="840" name="839 CuadroTexto"/>
        <xdr:cNvSpPr txBox="1"/>
      </xdr:nvSpPr>
      <xdr:spPr>
        <a:xfrm>
          <a:off x="1515207" y="224370900"/>
          <a:ext cx="418368" cy="1926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4.10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70743" cy="142955"/>
    <xdr:sp macro="" textlink="">
      <xdr:nvSpPr>
        <xdr:cNvPr id="844" name="843 CuadroTexto"/>
        <xdr:cNvSpPr txBox="1"/>
      </xdr:nvSpPr>
      <xdr:spPr>
        <a:xfrm>
          <a:off x="1610456" y="224685225"/>
          <a:ext cx="370743" cy="142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4.10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847" name="846 CuadroTexto"/>
        <xdr:cNvSpPr txBox="1"/>
      </xdr:nvSpPr>
      <xdr:spPr>
        <a:xfrm>
          <a:off x="1697404" y="22515472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418368" cy="192697"/>
    <xdr:sp macro="" textlink="">
      <xdr:nvSpPr>
        <xdr:cNvPr id="849" name="848 CuadroTexto"/>
        <xdr:cNvSpPr txBox="1"/>
      </xdr:nvSpPr>
      <xdr:spPr>
        <a:xfrm>
          <a:off x="1515207" y="225818700"/>
          <a:ext cx="418368" cy="1926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4.05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70743" cy="142955"/>
    <xdr:sp macro="" textlink="">
      <xdr:nvSpPr>
        <xdr:cNvPr id="853" name="852 CuadroTexto"/>
        <xdr:cNvSpPr txBox="1"/>
      </xdr:nvSpPr>
      <xdr:spPr>
        <a:xfrm>
          <a:off x="1610456" y="226133025"/>
          <a:ext cx="370743" cy="142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4.05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418368" cy="192697"/>
    <xdr:sp macro="" textlink="">
      <xdr:nvSpPr>
        <xdr:cNvPr id="857" name="856 CuadroTexto"/>
        <xdr:cNvSpPr txBox="1"/>
      </xdr:nvSpPr>
      <xdr:spPr>
        <a:xfrm>
          <a:off x="1515207" y="224370900"/>
          <a:ext cx="418368" cy="1926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70743" cy="142955"/>
    <xdr:sp macro="" textlink="">
      <xdr:nvSpPr>
        <xdr:cNvPr id="861" name="860 CuadroTexto"/>
        <xdr:cNvSpPr txBox="1"/>
      </xdr:nvSpPr>
      <xdr:spPr>
        <a:xfrm>
          <a:off x="1610456" y="224685225"/>
          <a:ext cx="370743" cy="142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864" name="863 CuadroTexto"/>
        <xdr:cNvSpPr txBox="1"/>
      </xdr:nvSpPr>
      <xdr:spPr>
        <a:xfrm>
          <a:off x="1697404" y="22515472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0.20</a:t>
          </a:r>
        </a:p>
      </xdr:txBody>
    </xdr:sp>
    <xdr:clientData/>
  </xdr:oneCellAnchor>
  <xdr:oneCellAnchor>
    <xdr:from>
      <xdr:col>0</xdr:col>
      <xdr:colOff>0</xdr:colOff>
      <xdr:row>208</xdr:row>
      <xdr:rowOff>30773</xdr:rowOff>
    </xdr:from>
    <xdr:ext cx="323850" cy="171449"/>
    <xdr:sp macro="" textlink="">
      <xdr:nvSpPr>
        <xdr:cNvPr id="952" name="951 CuadroTexto"/>
        <xdr:cNvSpPr txBox="1"/>
      </xdr:nvSpPr>
      <xdr:spPr>
        <a:xfrm>
          <a:off x="1829532" y="10695842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030</a:t>
          </a:r>
        </a:p>
      </xdr:txBody>
    </xdr:sp>
    <xdr:clientData/>
  </xdr:oneCellAnchor>
  <xdr:oneCellAnchor>
    <xdr:from>
      <xdr:col>0</xdr:col>
      <xdr:colOff>0</xdr:colOff>
      <xdr:row>208</xdr:row>
      <xdr:rowOff>446210</xdr:rowOff>
    </xdr:from>
    <xdr:ext cx="323850" cy="171449"/>
    <xdr:sp macro="" textlink="">
      <xdr:nvSpPr>
        <xdr:cNvPr id="953" name="952 CuadroTexto"/>
        <xdr:cNvSpPr txBox="1"/>
      </xdr:nvSpPr>
      <xdr:spPr>
        <a:xfrm>
          <a:off x="1214804" y="107373860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0.30</a:t>
          </a:r>
        </a:p>
      </xdr:txBody>
    </xdr:sp>
    <xdr:clientData/>
  </xdr:oneCellAnchor>
  <xdr:oneCellAnchor>
    <xdr:from>
      <xdr:col>0</xdr:col>
      <xdr:colOff>0</xdr:colOff>
      <xdr:row>208</xdr:row>
      <xdr:rowOff>263607</xdr:rowOff>
    </xdr:from>
    <xdr:ext cx="323850" cy="171449"/>
    <xdr:sp macro="" textlink="">
      <xdr:nvSpPr>
        <xdr:cNvPr id="955" name="954 CuadroTexto"/>
        <xdr:cNvSpPr txBox="1"/>
      </xdr:nvSpPr>
      <xdr:spPr>
        <a:xfrm>
          <a:off x="1691947" y="10719125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7.70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988" name="987 CuadroTexto"/>
        <xdr:cNvSpPr txBox="1"/>
      </xdr:nvSpPr>
      <xdr:spPr>
        <a:xfrm>
          <a:off x="1515207" y="212514473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3.20</a:t>
          </a:r>
        </a:p>
      </xdr:txBody>
    </xdr:sp>
    <xdr:clientData/>
  </xdr:oneCellAnchor>
  <xdr:oneCellAnchor>
    <xdr:from>
      <xdr:col>0</xdr:col>
      <xdr:colOff>0</xdr:colOff>
      <xdr:row>278</xdr:row>
      <xdr:rowOff>0</xdr:rowOff>
    </xdr:from>
    <xdr:ext cx="323850" cy="171449"/>
    <xdr:sp macro="" textlink="">
      <xdr:nvSpPr>
        <xdr:cNvPr id="995" name="994 CuadroTexto"/>
        <xdr:cNvSpPr txBox="1"/>
      </xdr:nvSpPr>
      <xdr:spPr>
        <a:xfrm>
          <a:off x="1515207" y="21330186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3.20</a:t>
          </a:r>
        </a:p>
      </xdr:txBody>
    </xdr:sp>
    <xdr:clientData/>
  </xdr:oneCellAnchor>
  <xdr:oneCellAnchor>
    <xdr:from>
      <xdr:col>11</xdr:col>
      <xdr:colOff>349434</xdr:colOff>
      <xdr:row>15</xdr:row>
      <xdr:rowOff>81643</xdr:rowOff>
    </xdr:from>
    <xdr:ext cx="702733" cy="186268"/>
    <xdr:sp macro="" textlink="">
      <xdr:nvSpPr>
        <xdr:cNvPr id="328" name="327 CuadroTexto"/>
        <xdr:cNvSpPr txBox="1"/>
      </xdr:nvSpPr>
      <xdr:spPr>
        <a:xfrm>
          <a:off x="9534255" y="2939143"/>
          <a:ext cx="702733" cy="186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pPr algn="ctr"/>
          <a:r>
            <a:rPr lang="es-ES_tradnl" sz="800"/>
            <a:t>0.90</a:t>
          </a:r>
        </a:p>
      </xdr:txBody>
    </xdr:sp>
    <xdr:clientData/>
  </xdr:oneCellAnchor>
  <xdr:oneCellAnchor>
    <xdr:from>
      <xdr:col>11</xdr:col>
      <xdr:colOff>735017</xdr:colOff>
      <xdr:row>21</xdr:row>
      <xdr:rowOff>0</xdr:rowOff>
    </xdr:from>
    <xdr:ext cx="323850" cy="171449"/>
    <xdr:sp macro="" textlink="">
      <xdr:nvSpPr>
        <xdr:cNvPr id="356" name="355 CuadroTexto"/>
        <xdr:cNvSpPr txBox="1"/>
      </xdr:nvSpPr>
      <xdr:spPr>
        <a:xfrm>
          <a:off x="9919838" y="4435928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0.90</a:t>
          </a:r>
        </a:p>
      </xdr:txBody>
    </xdr:sp>
    <xdr:clientData/>
  </xdr:oneCellAnchor>
  <xdr:oneCellAnchor>
    <xdr:from>
      <xdr:col>12</xdr:col>
      <xdr:colOff>343448</xdr:colOff>
      <xdr:row>19</xdr:row>
      <xdr:rowOff>176893</xdr:rowOff>
    </xdr:from>
    <xdr:ext cx="380998" cy="191346"/>
    <xdr:sp macro="" textlink="">
      <xdr:nvSpPr>
        <xdr:cNvPr id="368" name="367 CuadroTexto"/>
        <xdr:cNvSpPr txBox="1"/>
      </xdr:nvSpPr>
      <xdr:spPr>
        <a:xfrm>
          <a:off x="10290269" y="3796393"/>
          <a:ext cx="380998" cy="191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pPr algn="ctr"/>
          <a:r>
            <a:rPr lang="es-ES_tradnl" sz="800"/>
            <a:t>1.40</a:t>
          </a:r>
        </a:p>
      </xdr:txBody>
    </xdr:sp>
    <xdr:clientData/>
  </xdr:oneCellAnchor>
  <xdr:oneCellAnchor>
    <xdr:from>
      <xdr:col>12</xdr:col>
      <xdr:colOff>244071</xdr:colOff>
      <xdr:row>18</xdr:row>
      <xdr:rowOff>13607</xdr:rowOff>
    </xdr:from>
    <xdr:ext cx="323850" cy="171449"/>
    <xdr:sp macro="" textlink="">
      <xdr:nvSpPr>
        <xdr:cNvPr id="370" name="369 CuadroTexto"/>
        <xdr:cNvSpPr txBox="1"/>
      </xdr:nvSpPr>
      <xdr:spPr>
        <a:xfrm>
          <a:off x="10190892" y="344260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0.40</a:t>
          </a:r>
        </a:p>
      </xdr:txBody>
    </xdr:sp>
    <xdr:clientData/>
  </xdr:oneCellAnchor>
  <xdr:oneCellAnchor>
    <xdr:from>
      <xdr:col>11</xdr:col>
      <xdr:colOff>381003</xdr:colOff>
      <xdr:row>13</xdr:row>
      <xdr:rowOff>122464</xdr:rowOff>
    </xdr:from>
    <xdr:ext cx="380998" cy="191346"/>
    <xdr:sp macro="" textlink="">
      <xdr:nvSpPr>
        <xdr:cNvPr id="382" name="381 CuadroTexto"/>
        <xdr:cNvSpPr txBox="1"/>
      </xdr:nvSpPr>
      <xdr:spPr>
        <a:xfrm>
          <a:off x="9565824" y="2598964"/>
          <a:ext cx="380998" cy="191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pPr algn="ctr"/>
          <a:r>
            <a:rPr lang="es-ES_tradnl" sz="800"/>
            <a:t>0.30</a:t>
          </a:r>
        </a:p>
      </xdr:txBody>
    </xdr:sp>
    <xdr:clientData/>
  </xdr:oneCellAnchor>
  <xdr:oneCellAnchor>
    <xdr:from>
      <xdr:col>13</xdr:col>
      <xdr:colOff>27762</xdr:colOff>
      <xdr:row>21</xdr:row>
      <xdr:rowOff>0</xdr:rowOff>
    </xdr:from>
    <xdr:ext cx="380998" cy="191346"/>
    <xdr:sp macro="" textlink="">
      <xdr:nvSpPr>
        <xdr:cNvPr id="384" name="383 CuadroTexto"/>
        <xdr:cNvSpPr txBox="1"/>
      </xdr:nvSpPr>
      <xdr:spPr>
        <a:xfrm>
          <a:off x="10736583" y="4490357"/>
          <a:ext cx="380998" cy="191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pPr algn="ctr"/>
          <a:r>
            <a:rPr lang="es-ES_tradnl" sz="800"/>
            <a:t>0.30</a:t>
          </a:r>
        </a:p>
      </xdr:txBody>
    </xdr:sp>
    <xdr:clientData/>
  </xdr:oneCellAnchor>
  <xdr:oneCellAnchor>
    <xdr:from>
      <xdr:col>13</xdr:col>
      <xdr:colOff>456886</xdr:colOff>
      <xdr:row>21</xdr:row>
      <xdr:rowOff>0</xdr:rowOff>
    </xdr:from>
    <xdr:ext cx="323850" cy="171449"/>
    <xdr:sp macro="" textlink="">
      <xdr:nvSpPr>
        <xdr:cNvPr id="386" name="385 CuadroTexto"/>
        <xdr:cNvSpPr txBox="1"/>
      </xdr:nvSpPr>
      <xdr:spPr>
        <a:xfrm>
          <a:off x="11165707" y="4299857"/>
          <a:ext cx="32385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 anchorCtr="0">
          <a:noAutofit/>
        </a:bodyPr>
        <a:lstStyle/>
        <a:p>
          <a:r>
            <a:rPr lang="es-ES_tradnl" sz="800"/>
            <a:t>0.40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="120" zoomScaleNormal="140" zoomScaleSheetLayoutView="120" workbookViewId="0">
      <selection activeCell="H17" sqref="H17"/>
    </sheetView>
  </sheetViews>
  <sheetFormatPr baseColWidth="10" defaultColWidth="11.42578125" defaultRowHeight="12.75" x14ac:dyDescent="0.2"/>
  <cols>
    <col min="1" max="1" width="8.7109375" style="29" customWidth="1"/>
    <col min="2" max="2" width="45.7109375" style="35" customWidth="1"/>
    <col min="3" max="3" width="11.42578125" style="35" hidden="1" customWidth="1"/>
    <col min="4" max="4" width="1.7109375" style="35" hidden="1" customWidth="1"/>
    <col min="5" max="5" width="6.7109375" style="37" customWidth="1"/>
    <col min="6" max="6" width="6.7109375" style="36" customWidth="1"/>
    <col min="7" max="7" width="7.42578125" style="70" bestFit="1" customWidth="1"/>
    <col min="8" max="8" width="8.7109375" style="46" customWidth="1"/>
    <col min="9" max="16384" width="11.42578125" style="35"/>
  </cols>
  <sheetData>
    <row r="1" spans="1:8" ht="18" x14ac:dyDescent="0.2">
      <c r="A1" s="116" t="s">
        <v>12</v>
      </c>
      <c r="B1" s="116"/>
      <c r="C1" s="116"/>
      <c r="D1" s="116"/>
      <c r="E1" s="116"/>
      <c r="F1" s="116"/>
    </row>
    <row r="2" spans="1:8" ht="15" customHeight="1" x14ac:dyDescent="0.2">
      <c r="B2" s="114"/>
      <c r="C2" s="115"/>
      <c r="D2" s="115"/>
      <c r="E2" s="115"/>
      <c r="F2" s="111"/>
    </row>
    <row r="3" spans="1:8" s="26" customFormat="1" x14ac:dyDescent="0.15">
      <c r="A3" s="65" t="s">
        <v>9</v>
      </c>
      <c r="B3" s="66" t="s">
        <v>10</v>
      </c>
      <c r="C3" s="67"/>
      <c r="D3" s="67"/>
      <c r="E3" s="68" t="s">
        <v>1</v>
      </c>
      <c r="F3" s="66" t="s">
        <v>11</v>
      </c>
      <c r="G3" s="71"/>
      <c r="H3" s="69"/>
    </row>
    <row r="4" spans="1:8" s="49" customFormat="1" ht="12.6" customHeight="1" x14ac:dyDescent="0.15">
      <c r="A4" s="60" t="str">
        <f>'PLANILLA DE METRADOS'!A4</f>
        <v>05.00</v>
      </c>
      <c r="B4" s="61" t="str">
        <f>'PLANILLA DE METRADOS'!B4</f>
        <v>OBRAS DE CONCRETO SIMPLE</v>
      </c>
      <c r="C4" s="62"/>
      <c r="D4" s="62"/>
      <c r="E4" s="63"/>
      <c r="F4" s="64"/>
      <c r="G4" s="71"/>
      <c r="H4" s="97"/>
    </row>
    <row r="5" spans="1:8" s="26" customFormat="1" x14ac:dyDescent="0.15">
      <c r="A5" s="101" t="str">
        <f>'PLANILLA DE METRADOS'!A6</f>
        <v>05.02</v>
      </c>
      <c r="B5" s="99" t="str">
        <f>'PLANILLA DE METRADOS'!B6</f>
        <v>ENCOFRADO Y DESENCOFRADO DE COLUMNETA</v>
      </c>
      <c r="C5" s="67"/>
      <c r="D5" s="67"/>
      <c r="E5" s="100">
        <f>'PLANILLA DE METRADOS'!H6</f>
        <v>3.2</v>
      </c>
      <c r="F5" s="102" t="str">
        <f>'PLANILLA DE METRADOS'!I6</f>
        <v>M2</v>
      </c>
      <c r="G5" s="71"/>
      <c r="H5" s="69"/>
    </row>
    <row r="6" spans="1:8" s="26" customFormat="1" x14ac:dyDescent="0.15">
      <c r="A6" s="101" t="str">
        <f>'PLANILLA DE METRADOS'!A11</f>
        <v>05.03</v>
      </c>
      <c r="B6" s="99" t="str">
        <f>'PLANILLA DE METRADOS'!B11</f>
        <v>CONCRETO COLUMNETA F'C=140 KG/CM2 PARA MONTANTE DE AGUA DE LLUVIA</v>
      </c>
      <c r="C6" s="67"/>
      <c r="D6" s="67"/>
      <c r="E6" s="100">
        <f>'PLANILLA DE METRADOS'!H11</f>
        <v>0.16000000000000003</v>
      </c>
      <c r="F6" s="102" t="str">
        <f>'PLANILLA DE METRADOS'!I11</f>
        <v>M3</v>
      </c>
      <c r="G6" s="71"/>
      <c r="H6" s="69"/>
    </row>
    <row r="7" spans="1:8" s="26" customFormat="1" x14ac:dyDescent="0.15">
      <c r="A7" s="98" t="str">
        <f>'PLANILLA DE METRADOS'!A16</f>
        <v>05.04</v>
      </c>
      <c r="B7" s="99" t="str">
        <f>'PLANILLA DE METRADOS'!B16</f>
        <v>REPOSICION DE CONCRETO F´C=175 KG/CM2 EN ZONA AFECTADA (LOSA)</v>
      </c>
      <c r="C7" s="67"/>
      <c r="D7" s="67"/>
      <c r="E7" s="100">
        <f>'PLANILLA DE METRADOS'!H16</f>
        <v>2.4</v>
      </c>
      <c r="F7" s="102" t="str">
        <f>'PLANILLA DE METRADOS'!I16</f>
        <v>M3</v>
      </c>
      <c r="G7" s="71"/>
      <c r="H7" s="69"/>
    </row>
    <row r="8" spans="1:8" s="49" customFormat="1" ht="12.6" customHeight="1" x14ac:dyDescent="0.15">
      <c r="A8" s="60" t="str">
        <f>'PLANILLA DE METRADOS'!A21</f>
        <v>07.00</v>
      </c>
      <c r="B8" s="61" t="str">
        <f>'PLANILLA DE METRADOS'!B21</f>
        <v>ESTRUCTURAS METALICAS Y CUBIERTAS</v>
      </c>
      <c r="C8" s="62"/>
      <c r="D8" s="62"/>
      <c r="E8" s="63"/>
      <c r="F8" s="64"/>
      <c r="G8" s="71"/>
      <c r="H8" s="97"/>
    </row>
    <row r="9" spans="1:8" s="26" customFormat="1" x14ac:dyDescent="0.15">
      <c r="A9" s="101" t="str">
        <f>'PLANILLA DE METRADOS'!A23</f>
        <v>07.06</v>
      </c>
      <c r="B9" s="98" t="str">
        <f>'PLANILLA DE METRADOS'!B23</f>
        <v>TEMPLADORES TIPO 1: 1L 2" X 2" X 3 MM</v>
      </c>
      <c r="C9" s="67"/>
      <c r="D9" s="67"/>
      <c r="E9" s="100">
        <f>'PLANILLA DE METRADOS'!H23</f>
        <v>117.2</v>
      </c>
      <c r="F9" s="103" t="str">
        <f>'PLANILLA DE METRADOS'!I23</f>
        <v>M</v>
      </c>
      <c r="G9" s="71"/>
      <c r="H9" s="69"/>
    </row>
    <row r="10" spans="1:8" s="26" customFormat="1" x14ac:dyDescent="0.15">
      <c r="A10" s="101" t="str">
        <f>'PLANILLA DE METRADOS'!A29</f>
        <v>07.07</v>
      </c>
      <c r="B10" s="98" t="str">
        <f>'PLANILLA DE METRADOS'!B29</f>
        <v>TEMPLADORES TIPO 2: 2L 2" X 2" X 4 MM</v>
      </c>
      <c r="C10" s="67"/>
      <c r="D10" s="67"/>
      <c r="E10" s="100">
        <f>'PLANILLA DE METRADOS'!H29</f>
        <v>175.76</v>
      </c>
      <c r="F10" s="103" t="str">
        <f>'PLANILLA DE METRADOS'!I29</f>
        <v>M</v>
      </c>
      <c r="G10" s="71"/>
      <c r="H10" s="69"/>
    </row>
    <row r="11" spans="1:8" s="26" customFormat="1" x14ac:dyDescent="0.15">
      <c r="A11" s="101" t="str">
        <f>'PLANILLA DE METRADOS'!A34</f>
        <v>07.08</v>
      </c>
      <c r="B11" s="98" t="str">
        <f>'PLANILLA DE METRADOS'!B34</f>
        <v>IZAMIENTO DE ARMADURAS METÁLICAS</v>
      </c>
      <c r="C11" s="67"/>
      <c r="D11" s="67"/>
      <c r="E11" s="100">
        <f>'PLANILLA DE METRADOS'!H34</f>
        <v>1</v>
      </c>
      <c r="F11" s="103" t="str">
        <f>'PLANILLA DE METRADOS'!I34</f>
        <v>GLB</v>
      </c>
      <c r="G11" s="71"/>
      <c r="H11" s="69"/>
    </row>
    <row r="12" spans="1:8" s="26" customFormat="1" x14ac:dyDescent="0.15">
      <c r="A12" s="98" t="str">
        <f>'PLANILLA DE METRADOS'!A39</f>
        <v>07.09</v>
      </c>
      <c r="B12" s="98" t="str">
        <f>'PLANILLA DE METRADOS'!B39</f>
        <v>COBERTURA ALUZINC CURVO OPACO DE 0.40 MM</v>
      </c>
      <c r="C12" s="67"/>
      <c r="D12" s="67"/>
      <c r="E12" s="100">
        <f>'PLANILLA DE METRADOS'!H39</f>
        <v>853.81999999999994</v>
      </c>
      <c r="F12" s="103" t="str">
        <f>'PLANILLA DE METRADOS'!I39</f>
        <v>M2</v>
      </c>
      <c r="G12" s="71"/>
      <c r="H12" s="69"/>
    </row>
    <row r="13" spans="1:8" s="26" customFormat="1" x14ac:dyDescent="0.15">
      <c r="A13" s="101" t="str">
        <f>'PLANILLA DE METRADOS'!A45</f>
        <v>07.10</v>
      </c>
      <c r="B13" s="98" t="str">
        <f>'PLANILLA DE METRADOS'!B45</f>
        <v>COBERTURA POLICARBONATO TRASLUCIDO DE 1 MM</v>
      </c>
      <c r="C13" s="67"/>
      <c r="D13" s="67"/>
      <c r="E13" s="100">
        <f>'PLANILLA DE METRADOS'!H45</f>
        <v>75.459999999999994</v>
      </c>
      <c r="F13" s="103" t="str">
        <f>'PLANILLA DE METRADOS'!I45</f>
        <v>M2</v>
      </c>
      <c r="G13" s="71"/>
      <c r="H13" s="69"/>
    </row>
    <row r="14" spans="1:8" s="26" customFormat="1" x14ac:dyDescent="0.15">
      <c r="A14" s="110" t="str">
        <f>+'PLANILLA DE METRADOS'!A50</f>
        <v>07.11</v>
      </c>
      <c r="B14" s="98" t="str">
        <f>+'PLANILLA DE METRADOS'!B50</f>
        <v>COBERTURA LATERAL DE PLANCHA GALVANIZADA E = 1/27"</v>
      </c>
      <c r="C14" s="67"/>
      <c r="D14" s="67"/>
      <c r="E14" s="100">
        <f>+'PLANILLA DE METRADOS'!H50</f>
        <v>206</v>
      </c>
      <c r="F14" s="103" t="str">
        <f>+'PLANILLA DE METRADOS'!I50</f>
        <v>M2</v>
      </c>
      <c r="G14" s="71"/>
      <c r="H14" s="69"/>
    </row>
    <row r="15" spans="1:8" s="49" customFormat="1" ht="12.6" customHeight="1" x14ac:dyDescent="0.15">
      <c r="A15" s="60" t="str">
        <f>'PLANILLA DE METRADOS'!A55</f>
        <v>08.00</v>
      </c>
      <c r="B15" s="61" t="str">
        <f>'PLANILLA DE METRADOS'!B55</f>
        <v>PINTURA</v>
      </c>
      <c r="C15" s="62"/>
      <c r="D15" s="62"/>
      <c r="E15" s="63"/>
      <c r="F15" s="64"/>
      <c r="G15" s="71"/>
      <c r="H15" s="97"/>
    </row>
    <row r="16" spans="1:8" s="26" customFormat="1" x14ac:dyDescent="0.15">
      <c r="A16" s="98" t="str">
        <f>'PLANILLA DE METRADOS'!A56</f>
        <v>08.01</v>
      </c>
      <c r="B16" s="98" t="str">
        <f>'PLANILLA DE METRADOS'!B56</f>
        <v>PINTURA LATEX EN PEDESTALES</v>
      </c>
      <c r="C16" s="67"/>
      <c r="D16" s="67"/>
      <c r="E16" s="100">
        <f>'PLANILLA DE METRADOS'!H56</f>
        <v>12.8</v>
      </c>
      <c r="F16" s="103" t="str">
        <f>'PLANILLA DE METRADOS'!I56</f>
        <v>M2</v>
      </c>
      <c r="G16" s="71"/>
      <c r="H16" s="69"/>
    </row>
    <row r="17" spans="1:8" s="106" customFormat="1" ht="12.6" customHeight="1" x14ac:dyDescent="0.15">
      <c r="A17" s="60" t="str">
        <f>'PLANILLA DE METRADOS'!A61</f>
        <v>09.00</v>
      </c>
      <c r="B17" s="61" t="str">
        <f>'PLANILLA DE METRADOS'!B61</f>
        <v>SISTEMA DE AGUA DE LLUVIA</v>
      </c>
      <c r="C17" s="62"/>
      <c r="D17" s="62"/>
      <c r="E17" s="63"/>
      <c r="F17" s="64"/>
      <c r="G17" s="104"/>
      <c r="H17" s="105"/>
    </row>
    <row r="18" spans="1:8" s="108" customFormat="1" x14ac:dyDescent="0.15">
      <c r="A18" s="98" t="str">
        <f>'PLANILLA DE METRADOS'!A62</f>
        <v>09.01</v>
      </c>
      <c r="B18" s="98" t="str">
        <f>'PLANILLA DE METRADOS'!B62</f>
        <v>CANALETA DE ALUZINC 15 CM X 20 CM</v>
      </c>
      <c r="C18" s="67"/>
      <c r="D18" s="67"/>
      <c r="E18" s="100">
        <f>'PLANILLA DE METRADOS'!H62</f>
        <v>66</v>
      </c>
      <c r="F18" s="103" t="str">
        <f>'PLANILLA DE METRADOS'!I62</f>
        <v>M</v>
      </c>
      <c r="G18" s="104"/>
      <c r="H18" s="107"/>
    </row>
    <row r="19" spans="1:8" s="108" customFormat="1" x14ac:dyDescent="0.15">
      <c r="A19" s="98" t="str">
        <f>'PLANILLA DE METRADOS'!A68</f>
        <v>09.02</v>
      </c>
      <c r="B19" s="98" t="str">
        <f>'PLANILLA DE METRADOS'!B68</f>
        <v>TUBERIA DE PVC SAP 4"</v>
      </c>
      <c r="C19" s="67"/>
      <c r="D19" s="67"/>
      <c r="E19" s="100">
        <f>'PLANILLA DE METRADOS'!H68</f>
        <v>29.2</v>
      </c>
      <c r="F19" s="103" t="str">
        <f>'PLANILLA DE METRADOS'!I68</f>
        <v>M</v>
      </c>
      <c r="G19" s="104"/>
      <c r="H19" s="107"/>
    </row>
    <row r="20" spans="1:8" s="108" customFormat="1" x14ac:dyDescent="0.15">
      <c r="A20" s="98" t="str">
        <f>'PLANILLA DE METRADOS'!A74</f>
        <v>09.03</v>
      </c>
      <c r="B20" s="98" t="str">
        <f>'PLANILLA DE METRADOS'!B74</f>
        <v>CODO DE PVC SAP DE 4" X 90°</v>
      </c>
      <c r="C20" s="67"/>
      <c r="D20" s="67"/>
      <c r="E20" s="100">
        <f>'PLANILLA DE METRADOS'!H74</f>
        <v>20</v>
      </c>
      <c r="F20" s="103" t="str">
        <f>'PLANILLA DE METRADOS'!I74</f>
        <v>PZA</v>
      </c>
      <c r="G20" s="104"/>
      <c r="H20" s="107"/>
    </row>
    <row r="21" spans="1:8" s="49" customFormat="1" ht="12.6" customHeight="1" x14ac:dyDescent="0.15">
      <c r="A21" s="60" t="str">
        <f>'PLANILLA DE METRADOS'!A80</f>
        <v>10.00</v>
      </c>
      <c r="B21" s="61" t="str">
        <f>'PLANILLA DE METRADOS'!B80</f>
        <v>INSTALACION ELECTRICA</v>
      </c>
      <c r="C21" s="62"/>
      <c r="D21" s="62"/>
      <c r="E21" s="63"/>
      <c r="F21" s="64"/>
      <c r="G21" s="71"/>
      <c r="H21" s="97"/>
    </row>
    <row r="22" spans="1:8" s="26" customFormat="1" x14ac:dyDescent="0.15">
      <c r="A22" s="98" t="str">
        <f>'PLANILLA DE METRADOS'!A81</f>
        <v>10.01</v>
      </c>
      <c r="B22" s="98" t="str">
        <f>'PLANILLA DE METRADOS'!B81</f>
        <v>SALIDA DE TECHO</v>
      </c>
      <c r="C22" s="67"/>
      <c r="D22" s="67"/>
      <c r="E22" s="100">
        <f>'PLANILLA DE METRADOS'!H81</f>
        <v>6</v>
      </c>
      <c r="F22" s="103" t="str">
        <f>'PLANILLA DE METRADOS'!I81</f>
        <v>PTO</v>
      </c>
      <c r="G22" s="71"/>
      <c r="H22" s="69"/>
    </row>
    <row r="23" spans="1:8" s="26" customFormat="1" x14ac:dyDescent="0.15">
      <c r="A23" s="98" t="str">
        <f>'PLANILLA DE METRADOS'!A86</f>
        <v>10.02</v>
      </c>
      <c r="B23" s="98" t="str">
        <f>'PLANILLA DE METRADOS'!B86</f>
        <v>TUBERIAS PARA INSTALACIONES ELECTRICAS SAP 20 MM (3/4")</v>
      </c>
      <c r="C23" s="67"/>
      <c r="D23" s="67"/>
      <c r="E23" s="100">
        <f>'PLANILLA DE METRADOS'!H86</f>
        <v>99.25</v>
      </c>
      <c r="F23" s="103" t="str">
        <f>'PLANILLA DE METRADOS'!I86</f>
        <v>M</v>
      </c>
      <c r="G23" s="71"/>
      <c r="H23" s="69"/>
    </row>
    <row r="24" spans="1:8" s="26" customFormat="1" x14ac:dyDescent="0.15">
      <c r="A24" s="98" t="str">
        <f>'PLANILLA DE METRADOS'!A94</f>
        <v>10.03</v>
      </c>
      <c r="B24" s="98" t="str">
        <f>'PLANILLA DE METRADOS'!B94</f>
        <v>CABLE ELECTRICO NH-80 - 2.5 MM2</v>
      </c>
      <c r="C24" s="67"/>
      <c r="D24" s="67"/>
      <c r="E24" s="100">
        <f>'PLANILLA DE METRADOS'!H94</f>
        <v>374.09999999999997</v>
      </c>
      <c r="F24" s="103" t="str">
        <f>'PLANILLA DE METRADOS'!I94</f>
        <v>M</v>
      </c>
      <c r="G24" s="71"/>
      <c r="H24" s="69"/>
    </row>
    <row r="25" spans="1:8" s="26" customFormat="1" x14ac:dyDescent="0.15">
      <c r="A25" s="101" t="str">
        <f>'PLANILLA DE METRADOS'!A103</f>
        <v>10.04</v>
      </c>
      <c r="B25" s="98" t="str">
        <f>'PLANILLA DE METRADOS'!B103</f>
        <v>ALIMENTADOR GENERAL - CABLE N2XH -4 MM2</v>
      </c>
      <c r="C25" s="67"/>
      <c r="D25" s="67"/>
      <c r="E25" s="100">
        <f>'PLANILLA DE METRADOS'!H103</f>
        <v>1</v>
      </c>
      <c r="F25" s="103" t="str">
        <f>'PLANILLA DE METRADOS'!I103</f>
        <v>GLB</v>
      </c>
      <c r="G25" s="71"/>
      <c r="H25" s="69"/>
    </row>
    <row r="26" spans="1:8" s="26" customFormat="1" x14ac:dyDescent="0.15">
      <c r="A26" s="101" t="str">
        <f>'PLANILLA DE METRADOS'!A108</f>
        <v>10.05</v>
      </c>
      <c r="B26" s="98" t="str">
        <f>'PLANILLA DE METRADOS'!B108</f>
        <v>TABLERO DE DISTRIBUCION DE PVC CON 8 POLOS</v>
      </c>
      <c r="C26" s="67"/>
      <c r="D26" s="67"/>
      <c r="E26" s="100">
        <f>'PLANILLA DE METRADOS'!H108</f>
        <v>1</v>
      </c>
      <c r="F26" s="103" t="str">
        <f>'PLANILLA DE METRADOS'!I108</f>
        <v>U</v>
      </c>
      <c r="G26" s="71"/>
      <c r="H26" s="69"/>
    </row>
    <row r="27" spans="1:8" s="26" customFormat="1" x14ac:dyDescent="0.15">
      <c r="A27" s="101" t="str">
        <f>'PLANILLA DE METRADOS'!A113</f>
        <v>10.06</v>
      </c>
      <c r="B27" s="98" t="str">
        <f>'PLANILLA DE METRADOS'!B113</f>
        <v>INTERRUPTOR TERMOMAGNETICO DE 2 X 15 A</v>
      </c>
      <c r="C27" s="67"/>
      <c r="D27" s="67"/>
      <c r="E27" s="100">
        <f>'PLANILLA DE METRADOS'!H113</f>
        <v>2</v>
      </c>
      <c r="F27" s="103" t="str">
        <f>'PLANILLA DE METRADOS'!I113</f>
        <v>U</v>
      </c>
      <c r="G27" s="71"/>
      <c r="H27" s="69"/>
    </row>
    <row r="28" spans="1:8" s="26" customFormat="1" x14ac:dyDescent="0.15">
      <c r="A28" s="101" t="str">
        <f>'PLANILLA DE METRADOS'!A118</f>
        <v>10.07</v>
      </c>
      <c r="B28" s="98" t="str">
        <f>'PLANILLA DE METRADOS'!B118</f>
        <v>INTERRUPTOR DIFERENCIAL DE 2 X 25 A</v>
      </c>
      <c r="C28" s="67"/>
      <c r="D28" s="67"/>
      <c r="E28" s="100">
        <f>'PLANILLA DE METRADOS'!H118</f>
        <v>1</v>
      </c>
      <c r="F28" s="103" t="str">
        <f>'PLANILLA DE METRADOS'!I118</f>
        <v>U</v>
      </c>
      <c r="G28" s="71"/>
      <c r="H28" s="69"/>
    </row>
    <row r="29" spans="1:8" s="26" customFormat="1" x14ac:dyDescent="0.15">
      <c r="A29" s="98" t="str">
        <f>'PLANILLA DE METRADOS'!A123</f>
        <v>10.08</v>
      </c>
      <c r="B29" s="98" t="str">
        <f>'PLANILLA DE METRADOS'!B123</f>
        <v>CAJA DE PASE DE 10 X 10 X 5 CM</v>
      </c>
      <c r="C29" s="67"/>
      <c r="D29" s="67"/>
      <c r="E29" s="100">
        <f>'PLANILLA DE METRADOS'!H123</f>
        <v>1</v>
      </c>
      <c r="F29" s="103" t="str">
        <f>'PLANILLA DE METRADOS'!I123</f>
        <v>U</v>
      </c>
      <c r="G29" s="71"/>
      <c r="H29" s="69"/>
    </row>
    <row r="30" spans="1:8" s="49" customFormat="1" ht="12.6" customHeight="1" x14ac:dyDescent="0.15">
      <c r="A30" s="60" t="str">
        <f>'PLANILLA DE METRADOS'!A128</f>
        <v>11.00</v>
      </c>
      <c r="B30" s="61" t="str">
        <f>'PLANILLA DE METRADOS'!B128</f>
        <v>ARTEFACTOS</v>
      </c>
      <c r="C30" s="62"/>
      <c r="D30" s="62"/>
      <c r="E30" s="63"/>
      <c r="F30" s="64"/>
      <c r="G30" s="71"/>
      <c r="H30" s="97"/>
    </row>
    <row r="31" spans="1:8" s="26" customFormat="1" x14ac:dyDescent="0.15">
      <c r="A31" s="98" t="str">
        <f>'PLANILLA DE METRADOS'!A129</f>
        <v>11.01</v>
      </c>
      <c r="B31" s="98" t="str">
        <f>'PLANILLA DE METRADOS'!B129</f>
        <v>REFLECTORES LED DE 200 W</v>
      </c>
      <c r="C31" s="67"/>
      <c r="D31" s="67"/>
      <c r="E31" s="100">
        <f>'PLANILLA DE METRADOS'!H129</f>
        <v>6</v>
      </c>
      <c r="F31" s="103" t="str">
        <f>'PLANILLA DE METRADOS'!I129</f>
        <v>U</v>
      </c>
      <c r="G31" s="71"/>
      <c r="H31" s="69"/>
    </row>
  </sheetData>
  <mergeCells count="2">
    <mergeCell ref="B2:E2"/>
    <mergeCell ref="A1:F1"/>
  </mergeCells>
  <phoneticPr fontId="3" type="noConversion"/>
  <printOptions horizontalCentered="1"/>
  <pageMargins left="0.98425196850393704" right="0.39370078740157483" top="0.98425196850393704" bottom="0.39370078740157483" header="0" footer="0"/>
  <pageSetup paperSize="9" scale="105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3"/>
  <sheetViews>
    <sheetView view="pageBreakPreview" topLeftCell="A106" zoomScale="70" zoomScaleNormal="100" zoomScaleSheetLayoutView="70" workbookViewId="0">
      <selection activeCell="B137" sqref="B137"/>
    </sheetView>
  </sheetViews>
  <sheetFormatPr baseColWidth="10" defaultColWidth="11.42578125" defaultRowHeight="13.5" x14ac:dyDescent="0.25"/>
  <cols>
    <col min="1" max="1" width="6.7109375" style="19" customWidth="1"/>
    <col min="2" max="2" width="29.140625" style="13" customWidth="1"/>
    <col min="3" max="5" width="11.7109375" style="14" customWidth="1"/>
    <col min="6" max="6" width="12.7109375" style="18" customWidth="1"/>
    <col min="7" max="7" width="11.7109375" style="18" customWidth="1"/>
    <col min="8" max="8" width="14" style="31" customWidth="1"/>
    <col min="9" max="9" width="5.7109375" style="13" customWidth="1"/>
    <col min="10" max="16384" width="11.42578125" style="13"/>
  </cols>
  <sheetData>
    <row r="1" spans="1:18" s="39" customFormat="1" ht="15" customHeight="1" x14ac:dyDescent="0.25">
      <c r="A1" s="117" t="s">
        <v>123</v>
      </c>
      <c r="B1" s="117"/>
      <c r="C1" s="117"/>
      <c r="D1" s="117"/>
      <c r="E1" s="117"/>
      <c r="F1" s="117"/>
      <c r="G1" s="117"/>
      <c r="H1" s="117"/>
      <c r="I1" s="117"/>
      <c r="J1" s="38"/>
      <c r="K1" s="23" t="s">
        <v>13</v>
      </c>
      <c r="L1" s="24">
        <v>0.25</v>
      </c>
      <c r="M1" s="24">
        <v>0.375</v>
      </c>
      <c r="N1" s="24">
        <v>0.5</v>
      </c>
      <c r="O1" s="24">
        <v>0.625</v>
      </c>
      <c r="P1" s="24">
        <v>0.75</v>
      </c>
      <c r="Q1" s="24">
        <v>1</v>
      </c>
      <c r="R1" s="24">
        <f>1+3/8</f>
        <v>1.375</v>
      </c>
    </row>
    <row r="2" spans="1:18" s="39" customFormat="1" ht="15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38"/>
      <c r="K2" s="57" t="s">
        <v>14</v>
      </c>
      <c r="L2" s="56">
        <v>0.25340000000000001</v>
      </c>
      <c r="M2" s="56">
        <v>0.56999999999999995</v>
      </c>
      <c r="N2" s="56">
        <v>1.0134000000000001</v>
      </c>
      <c r="O2" s="56">
        <v>1.5834999999999999</v>
      </c>
      <c r="P2" s="56">
        <v>2.2801999999999998</v>
      </c>
      <c r="Q2" s="56">
        <v>5.99</v>
      </c>
      <c r="R2" s="56">
        <v>7.91</v>
      </c>
    </row>
    <row r="3" spans="1:18" ht="15" customHeight="1" x14ac:dyDescent="0.25">
      <c r="A3" s="42"/>
      <c r="B3" s="45"/>
      <c r="C3" s="1"/>
      <c r="D3" s="1"/>
      <c r="E3" s="1"/>
      <c r="F3" s="2"/>
      <c r="G3" s="32"/>
      <c r="H3" s="43"/>
      <c r="I3" s="1"/>
    </row>
    <row r="4" spans="1:18" s="57" customFormat="1" ht="15" customHeight="1" x14ac:dyDescent="0.25">
      <c r="A4" s="50" t="s">
        <v>50</v>
      </c>
      <c r="B4" s="51" t="s">
        <v>15</v>
      </c>
      <c r="C4" s="52"/>
      <c r="D4" s="52"/>
      <c r="E4" s="52"/>
      <c r="F4" s="53"/>
      <c r="G4" s="54"/>
      <c r="H4" s="55"/>
      <c r="I4" s="56"/>
    </row>
    <row r="5" spans="1:18" ht="15" customHeight="1" x14ac:dyDescent="0.25">
      <c r="A5" s="20"/>
      <c r="B5" s="11"/>
      <c r="C5" s="1"/>
      <c r="D5" s="1"/>
      <c r="E5" s="1"/>
      <c r="F5" s="2"/>
      <c r="G5" s="32"/>
      <c r="H5" s="43"/>
      <c r="I5" s="11"/>
      <c r="J5" s="5"/>
    </row>
    <row r="6" spans="1:18" s="45" customFormat="1" ht="15" customHeight="1" x14ac:dyDescent="0.25">
      <c r="A6" s="58" t="s">
        <v>83</v>
      </c>
      <c r="B6" s="59" t="s">
        <v>62</v>
      </c>
      <c r="C6" s="1"/>
      <c r="D6" s="1"/>
      <c r="E6" s="1"/>
      <c r="H6" s="31">
        <f>H9</f>
        <v>3.2</v>
      </c>
      <c r="I6" s="11" t="s">
        <v>2</v>
      </c>
    </row>
    <row r="7" spans="1:18" ht="15" customHeight="1" x14ac:dyDescent="0.25">
      <c r="A7" s="22"/>
      <c r="B7" s="6" t="s">
        <v>0</v>
      </c>
      <c r="C7" s="27" t="s">
        <v>64</v>
      </c>
      <c r="D7" s="27" t="s">
        <v>24</v>
      </c>
      <c r="E7" s="27" t="s">
        <v>25</v>
      </c>
      <c r="F7" s="7" t="s">
        <v>3</v>
      </c>
      <c r="G7" s="7" t="s">
        <v>4</v>
      </c>
      <c r="H7" s="41" t="s">
        <v>1</v>
      </c>
      <c r="I7" s="11"/>
      <c r="J7" s="5"/>
      <c r="K7" s="5"/>
    </row>
    <row r="8" spans="1:18" ht="15" customHeight="1" x14ac:dyDescent="0.25">
      <c r="B8" s="8" t="s">
        <v>63</v>
      </c>
      <c r="C8" s="44">
        <f>0.2*4</f>
        <v>0.8</v>
      </c>
      <c r="D8" s="9"/>
      <c r="E8" s="9">
        <v>1</v>
      </c>
      <c r="F8" s="10">
        <v>4</v>
      </c>
      <c r="G8" s="10">
        <v>1</v>
      </c>
      <c r="H8" s="30">
        <f>C8*E8*F8*G8</f>
        <v>3.2</v>
      </c>
      <c r="I8" s="11"/>
    </row>
    <row r="9" spans="1:18" ht="15" customHeight="1" x14ac:dyDescent="0.25">
      <c r="A9" s="20"/>
      <c r="B9" s="11"/>
      <c r="C9" s="1"/>
      <c r="D9" s="1"/>
      <c r="E9" s="1"/>
      <c r="F9" s="2"/>
      <c r="G9" s="10" t="s">
        <v>5</v>
      </c>
      <c r="H9" s="30">
        <f>SUM(H7:H8)</f>
        <v>3.2</v>
      </c>
      <c r="I9" s="11"/>
      <c r="J9" s="5"/>
    </row>
    <row r="10" spans="1:18" ht="15" customHeight="1" x14ac:dyDescent="0.25">
      <c r="A10" s="20"/>
      <c r="B10" s="11"/>
      <c r="C10" s="1"/>
      <c r="D10" s="1"/>
      <c r="E10" s="1"/>
      <c r="F10" s="2"/>
      <c r="G10" s="32"/>
      <c r="H10" s="43"/>
      <c r="I10" s="11"/>
      <c r="J10" s="5"/>
    </row>
    <row r="11" spans="1:18" s="45" customFormat="1" ht="15" customHeight="1" x14ac:dyDescent="0.25">
      <c r="A11" s="58" t="s">
        <v>84</v>
      </c>
      <c r="B11" s="59" t="s">
        <v>89</v>
      </c>
      <c r="C11" s="1"/>
      <c r="D11" s="1"/>
      <c r="E11" s="1"/>
      <c r="H11" s="31">
        <f>H14</f>
        <v>0.16000000000000003</v>
      </c>
      <c r="I11" s="11" t="s">
        <v>6</v>
      </c>
    </row>
    <row r="12" spans="1:18" ht="15" customHeight="1" x14ac:dyDescent="0.25">
      <c r="A12" s="22"/>
      <c r="B12" s="6" t="s">
        <v>0</v>
      </c>
      <c r="C12" s="27" t="s">
        <v>32</v>
      </c>
      <c r="D12" s="27" t="s">
        <v>24</v>
      </c>
      <c r="E12" s="27" t="s">
        <v>25</v>
      </c>
      <c r="F12" s="7" t="s">
        <v>3</v>
      </c>
      <c r="G12" s="7" t="s">
        <v>4</v>
      </c>
      <c r="H12" s="41" t="s">
        <v>1</v>
      </c>
      <c r="I12" s="11"/>
      <c r="J12" s="5"/>
    </row>
    <row r="13" spans="1:18" ht="15" customHeight="1" x14ac:dyDescent="0.25">
      <c r="B13" s="8" t="s">
        <v>63</v>
      </c>
      <c r="C13" s="9">
        <v>0.2</v>
      </c>
      <c r="D13" s="9">
        <v>0.2</v>
      </c>
      <c r="E13" s="9">
        <v>1</v>
      </c>
      <c r="F13" s="10">
        <v>4</v>
      </c>
      <c r="G13" s="10">
        <v>1</v>
      </c>
      <c r="H13" s="30">
        <f>C13*D13*E13*F13*G13</f>
        <v>0.16000000000000003</v>
      </c>
      <c r="I13" s="11"/>
    </row>
    <row r="14" spans="1:18" ht="15" customHeight="1" x14ac:dyDescent="0.25">
      <c r="A14" s="20"/>
      <c r="B14" s="11"/>
      <c r="C14" s="1"/>
      <c r="D14" s="1"/>
      <c r="E14" s="1"/>
      <c r="F14" s="2"/>
      <c r="G14" s="16" t="s">
        <v>5</v>
      </c>
      <c r="H14" s="47">
        <f>SUM(H12:H13)</f>
        <v>0.16000000000000003</v>
      </c>
      <c r="I14" s="11"/>
      <c r="J14" s="5"/>
    </row>
    <row r="15" spans="1:18" ht="15" customHeight="1" x14ac:dyDescent="0.25">
      <c r="A15" s="20"/>
      <c r="B15" s="11"/>
      <c r="C15" s="1"/>
      <c r="D15" s="1"/>
      <c r="E15" s="1"/>
      <c r="F15" s="2"/>
      <c r="G15" s="32"/>
      <c r="H15" s="43"/>
      <c r="I15" s="11"/>
      <c r="J15" s="5"/>
    </row>
    <row r="16" spans="1:18" s="45" customFormat="1" ht="15" customHeight="1" x14ac:dyDescent="0.25">
      <c r="A16" s="58" t="s">
        <v>85</v>
      </c>
      <c r="B16" s="59" t="s">
        <v>107</v>
      </c>
      <c r="C16" s="1"/>
      <c r="D16" s="1"/>
      <c r="E16" s="1"/>
      <c r="H16" s="31">
        <f>H19</f>
        <v>2.4</v>
      </c>
      <c r="I16" s="11" t="s">
        <v>6</v>
      </c>
    </row>
    <row r="17" spans="1:11" ht="15" customHeight="1" x14ac:dyDescent="0.25">
      <c r="A17" s="22"/>
      <c r="B17" s="6" t="s">
        <v>0</v>
      </c>
      <c r="C17" s="27" t="s">
        <v>32</v>
      </c>
      <c r="D17" s="27" t="s">
        <v>24</v>
      </c>
      <c r="E17" s="27" t="s">
        <v>25</v>
      </c>
      <c r="F17" s="7" t="s">
        <v>3</v>
      </c>
      <c r="G17" s="7" t="s">
        <v>4</v>
      </c>
      <c r="H17" s="41" t="s">
        <v>1</v>
      </c>
      <c r="I17" s="11"/>
      <c r="J17" s="5"/>
      <c r="K17" s="5"/>
    </row>
    <row r="18" spans="1:11" ht="15" customHeight="1" x14ac:dyDescent="0.25">
      <c r="B18" s="8" t="s">
        <v>30</v>
      </c>
      <c r="C18" s="44">
        <v>1</v>
      </c>
      <c r="D18" s="9">
        <v>1</v>
      </c>
      <c r="E18" s="9">
        <v>0.15</v>
      </c>
      <c r="F18" s="10">
        <v>16</v>
      </c>
      <c r="G18" s="10">
        <v>1</v>
      </c>
      <c r="H18" s="30">
        <f>+C18*D18*E18*F18*G18</f>
        <v>2.4</v>
      </c>
      <c r="I18" s="11"/>
    </row>
    <row r="19" spans="1:11" ht="15" customHeight="1" x14ac:dyDescent="0.25">
      <c r="A19" s="20"/>
      <c r="B19" s="11"/>
      <c r="C19" s="1"/>
      <c r="D19" s="1"/>
      <c r="E19" s="1"/>
      <c r="F19" s="2"/>
      <c r="G19" s="10" t="s">
        <v>5</v>
      </c>
      <c r="H19" s="30">
        <f>SUM(H17:H18)</f>
        <v>2.4</v>
      </c>
      <c r="I19" s="11"/>
      <c r="J19" s="5"/>
    </row>
    <row r="20" spans="1:11" ht="15" customHeight="1" x14ac:dyDescent="0.25">
      <c r="A20" s="20"/>
      <c r="B20" s="11"/>
      <c r="C20" s="1"/>
      <c r="D20" s="1"/>
      <c r="E20" s="1"/>
      <c r="F20" s="2"/>
      <c r="G20" s="32"/>
      <c r="H20" s="43"/>
      <c r="I20" s="11"/>
      <c r="J20" s="5"/>
    </row>
    <row r="21" spans="1:11" s="57" customFormat="1" ht="15" customHeight="1" x14ac:dyDescent="0.25">
      <c r="A21" s="50" t="s">
        <v>109</v>
      </c>
      <c r="B21" s="51" t="s">
        <v>29</v>
      </c>
      <c r="C21" s="52"/>
      <c r="D21" s="52"/>
      <c r="E21" s="52"/>
      <c r="F21" s="53"/>
      <c r="G21" s="54"/>
      <c r="H21" s="55"/>
      <c r="I21" s="56"/>
    </row>
    <row r="22" spans="1:11" ht="15" customHeight="1" x14ac:dyDescent="0.25">
      <c r="A22" s="20"/>
      <c r="B22" s="11"/>
      <c r="C22" s="1"/>
      <c r="D22" s="1"/>
      <c r="E22" s="1"/>
      <c r="F22" s="2"/>
      <c r="G22" s="32"/>
      <c r="H22" s="33"/>
      <c r="I22" s="11"/>
      <c r="J22" s="5"/>
      <c r="K22" s="5"/>
    </row>
    <row r="23" spans="1:11" s="45" customFormat="1" ht="15" customHeight="1" x14ac:dyDescent="0.25">
      <c r="A23" s="58" t="s">
        <v>110</v>
      </c>
      <c r="B23" s="59" t="s">
        <v>47</v>
      </c>
      <c r="C23" s="1"/>
      <c r="D23" s="1"/>
      <c r="E23" s="1"/>
      <c r="H23" s="31">
        <f>H27</f>
        <v>117.2</v>
      </c>
      <c r="I23" s="11" t="s">
        <v>16</v>
      </c>
    </row>
    <row r="24" spans="1:11" ht="15" customHeight="1" x14ac:dyDescent="0.25">
      <c r="A24" s="22"/>
      <c r="B24" s="6" t="s">
        <v>0</v>
      </c>
      <c r="C24" s="27" t="s">
        <v>32</v>
      </c>
      <c r="D24" s="27" t="s">
        <v>24</v>
      </c>
      <c r="E24" s="27" t="s">
        <v>25</v>
      </c>
      <c r="F24" s="7" t="s">
        <v>3</v>
      </c>
      <c r="G24" s="7" t="s">
        <v>4</v>
      </c>
      <c r="H24" s="27" t="s">
        <v>1</v>
      </c>
      <c r="I24" s="4"/>
      <c r="J24" s="5"/>
      <c r="K24" s="5"/>
    </row>
    <row r="25" spans="1:11" ht="15" customHeight="1" x14ac:dyDescent="0.25">
      <c r="A25" s="22"/>
      <c r="B25" s="28" t="s">
        <v>96</v>
      </c>
      <c r="C25" s="9">
        <v>4.57</v>
      </c>
      <c r="D25" s="9"/>
      <c r="E25" s="9"/>
      <c r="F25" s="10">
        <v>2</v>
      </c>
      <c r="G25" s="10">
        <v>8</v>
      </c>
      <c r="H25" s="9">
        <f>C25*F25*G25</f>
        <v>73.12</v>
      </c>
      <c r="I25" s="4"/>
      <c r="J25" s="5"/>
      <c r="K25" s="5"/>
    </row>
    <row r="26" spans="1:11" ht="15" customHeight="1" x14ac:dyDescent="0.25">
      <c r="A26" s="22"/>
      <c r="B26" s="28" t="s">
        <v>95</v>
      </c>
      <c r="C26" s="9">
        <v>5.51</v>
      </c>
      <c r="D26" s="9"/>
      <c r="E26" s="9"/>
      <c r="F26" s="10">
        <v>1</v>
      </c>
      <c r="G26" s="10">
        <v>8</v>
      </c>
      <c r="H26" s="9">
        <f>C26*F26*G26</f>
        <v>44.08</v>
      </c>
      <c r="I26" s="4"/>
      <c r="J26" s="5"/>
      <c r="K26" s="5"/>
    </row>
    <row r="27" spans="1:11" ht="15" customHeight="1" x14ac:dyDescent="0.25">
      <c r="A27" s="20"/>
      <c r="B27" s="11"/>
      <c r="C27" s="1"/>
      <c r="D27" s="1"/>
      <c r="E27" s="1"/>
      <c r="F27" s="2"/>
      <c r="G27" s="16" t="s">
        <v>5</v>
      </c>
      <c r="H27" s="17">
        <f>SUM(H24:H26)</f>
        <v>117.2</v>
      </c>
      <c r="I27" s="11"/>
      <c r="J27" s="5"/>
      <c r="K27" s="5"/>
    </row>
    <row r="28" spans="1:11" ht="15" customHeight="1" x14ac:dyDescent="0.25">
      <c r="A28" s="20"/>
      <c r="B28" s="11"/>
      <c r="C28" s="1"/>
      <c r="D28" s="1"/>
      <c r="E28" s="1"/>
      <c r="F28" s="2"/>
      <c r="G28" s="2"/>
      <c r="H28" s="1"/>
      <c r="I28" s="11"/>
      <c r="J28" s="5"/>
      <c r="K28" s="5"/>
    </row>
    <row r="29" spans="1:11" s="45" customFormat="1" ht="15" customHeight="1" x14ac:dyDescent="0.25">
      <c r="A29" s="58" t="s">
        <v>111</v>
      </c>
      <c r="B29" s="59" t="s">
        <v>48</v>
      </c>
      <c r="C29" s="1"/>
      <c r="D29" s="1"/>
      <c r="E29" s="1"/>
      <c r="H29" s="31">
        <f>H32</f>
        <v>175.76</v>
      </c>
      <c r="I29" s="11" t="s">
        <v>16</v>
      </c>
    </row>
    <row r="30" spans="1:11" ht="15" customHeight="1" x14ac:dyDescent="0.25">
      <c r="A30" s="22"/>
      <c r="B30" s="6" t="s">
        <v>0</v>
      </c>
      <c r="C30" s="27" t="s">
        <v>32</v>
      </c>
      <c r="D30" s="27" t="s">
        <v>24</v>
      </c>
      <c r="E30" s="27" t="s">
        <v>25</v>
      </c>
      <c r="F30" s="7" t="s">
        <v>3</v>
      </c>
      <c r="G30" s="7" t="s">
        <v>4</v>
      </c>
      <c r="H30" s="27" t="s">
        <v>1</v>
      </c>
      <c r="I30" s="4"/>
      <c r="J30" s="5"/>
      <c r="K30" s="5"/>
    </row>
    <row r="31" spans="1:11" ht="15" customHeight="1" x14ac:dyDescent="0.25">
      <c r="A31" s="22"/>
      <c r="B31" s="28" t="s">
        <v>34</v>
      </c>
      <c r="C31" s="9">
        <v>21.97</v>
      </c>
      <c r="D31" s="9"/>
      <c r="E31" s="9"/>
      <c r="F31" s="10">
        <v>1</v>
      </c>
      <c r="G31" s="10">
        <v>8</v>
      </c>
      <c r="H31" s="9">
        <f>C31*F31*G31</f>
        <v>175.76</v>
      </c>
      <c r="I31" s="4"/>
      <c r="J31" s="5"/>
      <c r="K31" s="5"/>
    </row>
    <row r="32" spans="1:11" ht="15" customHeight="1" x14ac:dyDescent="0.25">
      <c r="A32" s="20"/>
      <c r="B32" s="11"/>
      <c r="C32" s="1"/>
      <c r="D32" s="1"/>
      <c r="E32" s="1"/>
      <c r="F32" s="2"/>
      <c r="G32" s="16" t="s">
        <v>5</v>
      </c>
      <c r="H32" s="17">
        <f>SUM(H30:H31)</f>
        <v>175.76</v>
      </c>
      <c r="I32" s="11"/>
      <c r="J32" s="5"/>
      <c r="K32" s="5"/>
    </row>
    <row r="33" spans="1:11" ht="15" customHeight="1" x14ac:dyDescent="0.25">
      <c r="A33" s="20"/>
      <c r="B33" s="11"/>
      <c r="C33" s="1"/>
      <c r="D33" s="1"/>
      <c r="E33" s="1"/>
      <c r="F33" s="2"/>
      <c r="G33" s="2"/>
      <c r="H33" s="1"/>
      <c r="I33" s="11"/>
      <c r="J33" s="5"/>
      <c r="K33" s="5"/>
    </row>
    <row r="34" spans="1:11" s="45" customFormat="1" ht="15" customHeight="1" x14ac:dyDescent="0.25">
      <c r="A34" s="58" t="s">
        <v>112</v>
      </c>
      <c r="B34" s="59" t="s">
        <v>59</v>
      </c>
      <c r="C34" s="1"/>
      <c r="D34" s="1"/>
      <c r="E34" s="1"/>
      <c r="H34" s="31">
        <f>H37</f>
        <v>1</v>
      </c>
      <c r="I34" s="11" t="s">
        <v>8</v>
      </c>
    </row>
    <row r="35" spans="1:11" ht="15" customHeight="1" x14ac:dyDescent="0.25">
      <c r="A35" s="22"/>
      <c r="B35" s="6" t="s">
        <v>0</v>
      </c>
      <c r="C35" s="27" t="s">
        <v>32</v>
      </c>
      <c r="D35" s="27" t="s">
        <v>24</v>
      </c>
      <c r="E35" s="27" t="s">
        <v>25</v>
      </c>
      <c r="F35" s="7" t="s">
        <v>3</v>
      </c>
      <c r="G35" s="7" t="s">
        <v>4</v>
      </c>
      <c r="H35" s="27" t="s">
        <v>1</v>
      </c>
      <c r="I35" s="4"/>
      <c r="J35" s="5"/>
      <c r="K35" s="5"/>
    </row>
    <row r="36" spans="1:11" ht="15" customHeight="1" x14ac:dyDescent="0.25">
      <c r="A36" s="22"/>
      <c r="B36" s="28" t="s">
        <v>60</v>
      </c>
      <c r="C36" s="9"/>
      <c r="D36" s="9"/>
      <c r="E36" s="9"/>
      <c r="F36" s="10">
        <v>1</v>
      </c>
      <c r="G36" s="10">
        <v>1</v>
      </c>
      <c r="H36" s="9">
        <f>F36*G36</f>
        <v>1</v>
      </c>
      <c r="I36" s="4"/>
      <c r="J36" s="5"/>
      <c r="K36" s="5"/>
    </row>
    <row r="37" spans="1:11" ht="15" customHeight="1" x14ac:dyDescent="0.25">
      <c r="A37" s="20"/>
      <c r="B37" s="11"/>
      <c r="C37" s="1"/>
      <c r="D37" s="1"/>
      <c r="E37" s="1"/>
      <c r="F37" s="2"/>
      <c r="G37" s="16" t="s">
        <v>5</v>
      </c>
      <c r="H37" s="17">
        <f>SUM(H35:H36)</f>
        <v>1</v>
      </c>
      <c r="I37" s="11"/>
      <c r="J37" s="5"/>
      <c r="K37" s="5"/>
    </row>
    <row r="38" spans="1:11" ht="15" customHeight="1" x14ac:dyDescent="0.25">
      <c r="A38" s="20"/>
      <c r="B38" s="11"/>
      <c r="C38" s="1"/>
      <c r="D38" s="1"/>
      <c r="E38" s="1"/>
      <c r="F38" s="2"/>
      <c r="G38" s="2"/>
      <c r="H38" s="1"/>
      <c r="I38" s="11"/>
      <c r="J38" s="5"/>
      <c r="K38" s="5"/>
    </row>
    <row r="39" spans="1:11" s="45" customFormat="1" ht="15" customHeight="1" x14ac:dyDescent="0.25">
      <c r="A39" s="58" t="s">
        <v>113</v>
      </c>
      <c r="B39" s="59" t="s">
        <v>92</v>
      </c>
      <c r="C39" s="1"/>
      <c r="D39" s="1"/>
      <c r="E39" s="1"/>
      <c r="H39" s="31">
        <f>H43</f>
        <v>853.81999999999994</v>
      </c>
      <c r="I39" s="11" t="s">
        <v>2</v>
      </c>
    </row>
    <row r="40" spans="1:11" ht="15" customHeight="1" x14ac:dyDescent="0.25">
      <c r="A40" s="22"/>
      <c r="B40" s="6" t="s">
        <v>0</v>
      </c>
      <c r="C40" s="27" t="s">
        <v>35</v>
      </c>
      <c r="D40" s="27" t="s">
        <v>36</v>
      </c>
      <c r="E40" s="27" t="s">
        <v>25</v>
      </c>
      <c r="F40" s="7" t="s">
        <v>3</v>
      </c>
      <c r="G40" s="7" t="s">
        <v>4</v>
      </c>
      <c r="H40" s="27" t="s">
        <v>1</v>
      </c>
      <c r="I40" s="4"/>
      <c r="J40" s="5"/>
      <c r="K40" s="5"/>
    </row>
    <row r="41" spans="1:11" ht="15" customHeight="1" x14ac:dyDescent="0.25">
      <c r="A41" s="22"/>
      <c r="B41" s="28" t="s">
        <v>37</v>
      </c>
      <c r="C41" s="9">
        <v>28.16</v>
      </c>
      <c r="D41" s="9">
        <v>33</v>
      </c>
      <c r="E41" s="9"/>
      <c r="F41" s="10">
        <v>1</v>
      </c>
      <c r="G41" s="10">
        <v>1</v>
      </c>
      <c r="H41" s="9">
        <f>C41*D41*F41*G41</f>
        <v>929.28</v>
      </c>
      <c r="I41" s="4"/>
      <c r="J41" s="5"/>
      <c r="K41" s="5"/>
    </row>
    <row r="42" spans="1:11" ht="15" customHeight="1" x14ac:dyDescent="0.25">
      <c r="A42" s="22"/>
      <c r="B42" s="28" t="s">
        <v>45</v>
      </c>
      <c r="C42" s="9">
        <v>5.39</v>
      </c>
      <c r="D42" s="9">
        <v>1</v>
      </c>
      <c r="E42" s="9"/>
      <c r="F42" s="10">
        <v>-14</v>
      </c>
      <c r="G42" s="10">
        <v>1</v>
      </c>
      <c r="H42" s="9">
        <f>C42*D42*F42*G42</f>
        <v>-75.459999999999994</v>
      </c>
      <c r="I42" s="4"/>
      <c r="J42" s="5"/>
      <c r="K42" s="5"/>
    </row>
    <row r="43" spans="1:11" ht="15" customHeight="1" x14ac:dyDescent="0.25">
      <c r="A43" s="20"/>
      <c r="B43" s="11"/>
      <c r="C43" s="1"/>
      <c r="D43" s="1"/>
      <c r="E43" s="1"/>
      <c r="F43" s="2"/>
      <c r="G43" s="16" t="s">
        <v>5</v>
      </c>
      <c r="H43" s="17">
        <f>SUM(H40:H42)</f>
        <v>853.81999999999994</v>
      </c>
      <c r="I43" s="11"/>
      <c r="J43" s="5"/>
      <c r="K43" s="5"/>
    </row>
    <row r="44" spans="1:11" ht="15" customHeight="1" x14ac:dyDescent="0.25">
      <c r="A44" s="20"/>
      <c r="B44" s="11"/>
      <c r="C44" s="1"/>
      <c r="D44" s="1"/>
      <c r="E44" s="1"/>
      <c r="F44" s="2"/>
      <c r="G44" s="2"/>
      <c r="H44" s="1"/>
      <c r="I44" s="11"/>
      <c r="J44" s="5"/>
      <c r="K44" s="5"/>
    </row>
    <row r="45" spans="1:11" s="45" customFormat="1" ht="15" customHeight="1" x14ac:dyDescent="0.25">
      <c r="A45" s="58" t="s">
        <v>114</v>
      </c>
      <c r="B45" s="59" t="s">
        <v>91</v>
      </c>
      <c r="C45" s="1"/>
      <c r="D45" s="1"/>
      <c r="E45" s="1"/>
      <c r="H45" s="31">
        <f>H48</f>
        <v>75.459999999999994</v>
      </c>
      <c r="I45" s="11" t="s">
        <v>2</v>
      </c>
    </row>
    <row r="46" spans="1:11" ht="15" customHeight="1" x14ac:dyDescent="0.25">
      <c r="A46" s="22"/>
      <c r="B46" s="6" t="s">
        <v>0</v>
      </c>
      <c r="C46" s="27" t="s">
        <v>35</v>
      </c>
      <c r="D46" s="27" t="s">
        <v>36</v>
      </c>
      <c r="E46" s="27" t="s">
        <v>25</v>
      </c>
      <c r="F46" s="7" t="s">
        <v>3</v>
      </c>
      <c r="G46" s="7" t="s">
        <v>4</v>
      </c>
      <c r="H46" s="27" t="s">
        <v>1</v>
      </c>
      <c r="I46" s="4"/>
      <c r="J46" s="109"/>
      <c r="K46" s="5"/>
    </row>
    <row r="47" spans="1:11" ht="15" customHeight="1" x14ac:dyDescent="0.25">
      <c r="A47" s="22"/>
      <c r="B47" s="28" t="s">
        <v>45</v>
      </c>
      <c r="C47" s="9">
        <v>5.39</v>
      </c>
      <c r="D47" s="9">
        <v>1</v>
      </c>
      <c r="E47" s="9"/>
      <c r="F47" s="10">
        <v>14</v>
      </c>
      <c r="G47" s="10">
        <v>1</v>
      </c>
      <c r="H47" s="9">
        <f>C47*D47*F47*G47</f>
        <v>75.459999999999994</v>
      </c>
      <c r="I47" s="4"/>
      <c r="J47" s="5"/>
      <c r="K47" s="5"/>
    </row>
    <row r="48" spans="1:11" ht="15" customHeight="1" x14ac:dyDescent="0.25">
      <c r="A48" s="20"/>
      <c r="B48" s="11"/>
      <c r="C48" s="1"/>
      <c r="D48" s="1"/>
      <c r="E48" s="1"/>
      <c r="F48" s="2"/>
      <c r="G48" s="10" t="s">
        <v>5</v>
      </c>
      <c r="H48" s="9">
        <f>SUM(H46:H47)</f>
        <v>75.459999999999994</v>
      </c>
      <c r="I48" s="11"/>
      <c r="J48" s="5"/>
      <c r="K48" s="5"/>
    </row>
    <row r="49" spans="1:11" ht="15" customHeight="1" x14ac:dyDescent="0.25">
      <c r="A49" s="20"/>
      <c r="B49" s="11"/>
      <c r="C49" s="1"/>
      <c r="D49" s="1"/>
      <c r="E49" s="1"/>
      <c r="F49" s="2"/>
      <c r="G49" s="2"/>
      <c r="H49" s="1"/>
      <c r="I49" s="11"/>
      <c r="J49" s="5"/>
      <c r="K49" s="5"/>
    </row>
    <row r="50" spans="1:11" s="45" customFormat="1" ht="15" customHeight="1" x14ac:dyDescent="0.25">
      <c r="A50" s="58" t="s">
        <v>115</v>
      </c>
      <c r="B50" s="59" t="s">
        <v>101</v>
      </c>
      <c r="C50" s="1"/>
      <c r="D50" s="1"/>
      <c r="E50" s="1"/>
      <c r="H50" s="31">
        <f>H53</f>
        <v>206</v>
      </c>
      <c r="I50" s="11" t="s">
        <v>2</v>
      </c>
    </row>
    <row r="51" spans="1:11" ht="15" customHeight="1" x14ac:dyDescent="0.25">
      <c r="A51" s="22"/>
      <c r="B51" s="6" t="s">
        <v>0</v>
      </c>
      <c r="C51" s="27" t="s">
        <v>103</v>
      </c>
      <c r="D51" s="27" t="s">
        <v>36</v>
      </c>
      <c r="E51" s="27" t="s">
        <v>25</v>
      </c>
      <c r="F51" s="7" t="s">
        <v>3</v>
      </c>
      <c r="G51" s="7" t="s">
        <v>4</v>
      </c>
      <c r="H51" s="27" t="s">
        <v>1</v>
      </c>
      <c r="I51" s="4"/>
      <c r="J51" s="109"/>
      <c r="K51" s="5"/>
    </row>
    <row r="52" spans="1:11" ht="15" customHeight="1" x14ac:dyDescent="0.25">
      <c r="A52" s="22"/>
      <c r="B52" s="28" t="s">
        <v>102</v>
      </c>
      <c r="C52" s="9">
        <v>103</v>
      </c>
      <c r="D52" s="9">
        <v>1</v>
      </c>
      <c r="E52" s="9"/>
      <c r="F52" s="10">
        <v>1</v>
      </c>
      <c r="G52" s="10">
        <v>2</v>
      </c>
      <c r="H52" s="9">
        <f>C52*D52*F52*G52</f>
        <v>206</v>
      </c>
      <c r="I52" s="4"/>
      <c r="J52" s="5"/>
      <c r="K52" s="5"/>
    </row>
    <row r="53" spans="1:11" ht="15" customHeight="1" x14ac:dyDescent="0.25">
      <c r="A53" s="20"/>
      <c r="B53" s="11"/>
      <c r="C53" s="1"/>
      <c r="D53" s="1"/>
      <c r="E53" s="1"/>
      <c r="F53" s="2"/>
      <c r="G53" s="10" t="s">
        <v>5</v>
      </c>
      <c r="H53" s="9">
        <f>SUM(H51:H52)</f>
        <v>206</v>
      </c>
      <c r="I53" s="11"/>
      <c r="J53" s="5"/>
      <c r="K53" s="5"/>
    </row>
    <row r="54" spans="1:11" ht="15" customHeight="1" x14ac:dyDescent="0.25">
      <c r="A54" s="20"/>
      <c r="B54" s="11"/>
      <c r="C54" s="1"/>
      <c r="D54" s="1"/>
      <c r="E54" s="1"/>
      <c r="F54" s="2"/>
      <c r="G54" s="2"/>
      <c r="H54" s="1"/>
      <c r="I54" s="11"/>
      <c r="J54" s="5"/>
      <c r="K54" s="5"/>
    </row>
    <row r="55" spans="1:11" s="57" customFormat="1" ht="15" customHeight="1" x14ac:dyDescent="0.25">
      <c r="A55" s="50" t="s">
        <v>51</v>
      </c>
      <c r="B55" s="51" t="s">
        <v>18</v>
      </c>
      <c r="C55" s="52"/>
      <c r="D55" s="52"/>
      <c r="E55" s="52"/>
      <c r="F55" s="53"/>
      <c r="G55" s="54"/>
      <c r="H55" s="55"/>
      <c r="I55" s="56"/>
    </row>
    <row r="56" spans="1:11" s="45" customFormat="1" ht="15" customHeight="1" x14ac:dyDescent="0.25">
      <c r="A56" s="58" t="s">
        <v>52</v>
      </c>
      <c r="B56" s="59" t="s">
        <v>88</v>
      </c>
      <c r="C56" s="1"/>
      <c r="D56" s="1"/>
      <c r="E56" s="1"/>
      <c r="H56" s="31">
        <f>H59</f>
        <v>12.8</v>
      </c>
      <c r="I56" s="11" t="s">
        <v>2</v>
      </c>
    </row>
    <row r="57" spans="1:11" ht="15" customHeight="1" x14ac:dyDescent="0.25">
      <c r="A57" s="22"/>
      <c r="B57" s="6" t="s">
        <v>0</v>
      </c>
      <c r="C57" s="27" t="s">
        <v>33</v>
      </c>
      <c r="D57" s="27" t="s">
        <v>24</v>
      </c>
      <c r="E57" s="27" t="s">
        <v>25</v>
      </c>
      <c r="F57" s="7" t="s">
        <v>3</v>
      </c>
      <c r="G57" s="7" t="s">
        <v>4</v>
      </c>
      <c r="H57" s="27" t="s">
        <v>1</v>
      </c>
      <c r="I57" s="4"/>
      <c r="J57" s="5"/>
      <c r="K57" s="5"/>
    </row>
    <row r="58" spans="1:11" ht="15" customHeight="1" x14ac:dyDescent="0.25">
      <c r="A58" s="22"/>
      <c r="B58" s="28" t="s">
        <v>31</v>
      </c>
      <c r="C58" s="9">
        <f>0.4*4</f>
        <v>1.6</v>
      </c>
      <c r="D58" s="9"/>
      <c r="E58" s="9">
        <v>0.5</v>
      </c>
      <c r="F58" s="10">
        <v>16</v>
      </c>
      <c r="G58" s="10">
        <v>1</v>
      </c>
      <c r="H58" s="30">
        <f>C58*E58*F58*G58</f>
        <v>12.8</v>
      </c>
      <c r="I58" s="4"/>
      <c r="J58" s="5"/>
      <c r="K58" s="5"/>
    </row>
    <row r="59" spans="1:11" ht="15" customHeight="1" x14ac:dyDescent="0.25">
      <c r="A59" s="20"/>
      <c r="B59" s="11"/>
      <c r="C59" s="1"/>
      <c r="D59" s="1"/>
      <c r="E59" s="1"/>
      <c r="F59" s="2"/>
      <c r="G59" s="10" t="s">
        <v>5</v>
      </c>
      <c r="H59" s="9">
        <f>SUM(H57:H58)</f>
        <v>12.8</v>
      </c>
      <c r="I59" s="11"/>
      <c r="J59" s="5"/>
      <c r="K59" s="5"/>
    </row>
    <row r="60" spans="1:11" ht="15" customHeight="1" x14ac:dyDescent="0.25">
      <c r="A60" s="42"/>
      <c r="B60" s="40"/>
      <c r="C60" s="1"/>
      <c r="D60" s="1"/>
      <c r="E60" s="1"/>
      <c r="F60" s="2"/>
      <c r="G60" s="2"/>
      <c r="H60" s="1"/>
      <c r="I60" s="11"/>
      <c r="J60" s="5"/>
      <c r="K60" s="5"/>
    </row>
    <row r="61" spans="1:11" s="57" customFormat="1" ht="15" customHeight="1" x14ac:dyDescent="0.25">
      <c r="A61" s="50" t="s">
        <v>53</v>
      </c>
      <c r="B61" s="51" t="s">
        <v>19</v>
      </c>
      <c r="C61" s="52"/>
      <c r="D61" s="52"/>
      <c r="E61" s="52"/>
      <c r="F61" s="53"/>
      <c r="G61" s="54"/>
      <c r="H61" s="55"/>
      <c r="I61" s="56"/>
    </row>
    <row r="62" spans="1:11" s="45" customFormat="1" ht="15" customHeight="1" x14ac:dyDescent="0.25">
      <c r="A62" s="58" t="s">
        <v>54</v>
      </c>
      <c r="B62" s="59" t="s">
        <v>90</v>
      </c>
      <c r="C62" s="1"/>
      <c r="D62" s="1"/>
      <c r="E62" s="1"/>
      <c r="H62" s="31">
        <f>H66</f>
        <v>66</v>
      </c>
      <c r="I62" s="11" t="s">
        <v>16</v>
      </c>
    </row>
    <row r="63" spans="1:11" ht="15" customHeight="1" x14ac:dyDescent="0.25">
      <c r="A63" s="22"/>
      <c r="B63" s="6" t="s">
        <v>0</v>
      </c>
      <c r="C63" s="27" t="s">
        <v>32</v>
      </c>
      <c r="D63" s="27" t="s">
        <v>24</v>
      </c>
      <c r="E63" s="27" t="s">
        <v>25</v>
      </c>
      <c r="F63" s="7" t="s">
        <v>3</v>
      </c>
      <c r="G63" s="7" t="s">
        <v>4</v>
      </c>
      <c r="H63" s="27" t="s">
        <v>1</v>
      </c>
      <c r="I63" s="4"/>
      <c r="J63" s="5"/>
      <c r="K63" s="5"/>
    </row>
    <row r="64" spans="1:11" ht="15" customHeight="1" x14ac:dyDescent="0.25">
      <c r="A64" s="22"/>
      <c r="B64" s="28" t="s">
        <v>38</v>
      </c>
      <c r="C64" s="9">
        <v>33</v>
      </c>
      <c r="D64" s="9"/>
      <c r="E64" s="9"/>
      <c r="F64" s="10">
        <v>2</v>
      </c>
      <c r="G64" s="10">
        <v>1</v>
      </c>
      <c r="H64" s="9">
        <f>C64*F64*G64</f>
        <v>66</v>
      </c>
      <c r="I64" s="4"/>
      <c r="J64" s="5"/>
      <c r="K64" s="5"/>
    </row>
    <row r="65" spans="1:11" ht="15" customHeight="1" x14ac:dyDescent="0.25">
      <c r="A65" s="22"/>
      <c r="B65" s="48"/>
      <c r="C65" s="9"/>
      <c r="D65" s="9"/>
      <c r="E65" s="9"/>
      <c r="F65" s="10"/>
      <c r="G65" s="10"/>
      <c r="H65" s="9"/>
      <c r="I65" s="4"/>
      <c r="J65" s="5"/>
      <c r="K65" s="5"/>
    </row>
    <row r="66" spans="1:11" ht="15" customHeight="1" x14ac:dyDescent="0.25">
      <c r="A66" s="20"/>
      <c r="B66" s="11"/>
      <c r="C66" s="1"/>
      <c r="D66" s="1"/>
      <c r="E66" s="1"/>
      <c r="F66" s="2"/>
      <c r="G66" s="16" t="s">
        <v>5</v>
      </c>
      <c r="H66" s="9">
        <f>SUM(H63:H65)</f>
        <v>66</v>
      </c>
      <c r="I66" s="11"/>
      <c r="J66" s="5"/>
      <c r="K66" s="5"/>
    </row>
    <row r="67" spans="1:11" ht="15" customHeight="1" x14ac:dyDescent="0.25">
      <c r="A67" s="20"/>
      <c r="B67" s="11"/>
      <c r="C67" s="1"/>
      <c r="D67" s="1"/>
      <c r="E67" s="1"/>
      <c r="F67" s="2"/>
      <c r="G67" s="2"/>
      <c r="H67" s="1"/>
      <c r="I67" s="11"/>
      <c r="J67" s="5"/>
      <c r="K67" s="5"/>
    </row>
    <row r="68" spans="1:11" s="45" customFormat="1" ht="15" customHeight="1" x14ac:dyDescent="0.25">
      <c r="A68" s="58" t="s">
        <v>116</v>
      </c>
      <c r="B68" s="59" t="s">
        <v>104</v>
      </c>
      <c r="C68" s="1"/>
      <c r="D68" s="1"/>
      <c r="E68" s="1"/>
      <c r="H68" s="31">
        <f>H72</f>
        <v>29.2</v>
      </c>
      <c r="I68" s="11" t="s">
        <v>16</v>
      </c>
    </row>
    <row r="69" spans="1:11" ht="15" customHeight="1" x14ac:dyDescent="0.25">
      <c r="A69" s="22"/>
      <c r="B69" s="6" t="s">
        <v>0</v>
      </c>
      <c r="C69" s="27" t="s">
        <v>32</v>
      </c>
      <c r="D69" s="27" t="s">
        <v>24</v>
      </c>
      <c r="E69" s="27" t="s">
        <v>25</v>
      </c>
      <c r="F69" s="7" t="s">
        <v>3</v>
      </c>
      <c r="G69" s="7" t="s">
        <v>4</v>
      </c>
      <c r="H69" s="27" t="s">
        <v>1</v>
      </c>
      <c r="I69" s="4"/>
      <c r="J69" s="5"/>
      <c r="K69" s="5"/>
    </row>
    <row r="70" spans="1:11" ht="15" customHeight="1" x14ac:dyDescent="0.25">
      <c r="A70" s="22"/>
      <c r="B70" s="28" t="s">
        <v>38</v>
      </c>
      <c r="C70" s="9">
        <f>0.8+5.5+1</f>
        <v>7.3</v>
      </c>
      <c r="D70" s="9"/>
      <c r="E70" s="9"/>
      <c r="F70" s="10">
        <v>4</v>
      </c>
      <c r="G70" s="10">
        <v>1</v>
      </c>
      <c r="H70" s="9">
        <f>C70*F70*G70</f>
        <v>29.2</v>
      </c>
      <c r="I70" s="4"/>
      <c r="J70" s="5"/>
      <c r="K70" s="5"/>
    </row>
    <row r="71" spans="1:11" ht="15" customHeight="1" x14ac:dyDescent="0.25">
      <c r="A71" s="22"/>
      <c r="B71" s="48"/>
      <c r="C71" s="9"/>
      <c r="D71" s="9"/>
      <c r="E71" s="9"/>
      <c r="F71" s="10"/>
      <c r="G71" s="10"/>
      <c r="H71" s="9"/>
      <c r="I71" s="4"/>
      <c r="J71" s="5"/>
      <c r="K71" s="5"/>
    </row>
    <row r="72" spans="1:11" ht="15" customHeight="1" x14ac:dyDescent="0.25">
      <c r="A72" s="20"/>
      <c r="B72" s="11"/>
      <c r="C72" s="1"/>
      <c r="D72" s="1"/>
      <c r="E72" s="1"/>
      <c r="F72" s="2"/>
      <c r="G72" s="10" t="s">
        <v>5</v>
      </c>
      <c r="H72" s="9">
        <f>SUM(H69:H71)</f>
        <v>29.2</v>
      </c>
      <c r="I72" s="11"/>
      <c r="J72" s="5"/>
      <c r="K72" s="5"/>
    </row>
    <row r="73" spans="1:11" ht="15" customHeight="1" x14ac:dyDescent="0.25">
      <c r="A73" s="20"/>
      <c r="B73" s="11"/>
      <c r="C73" s="1"/>
      <c r="D73" s="1"/>
      <c r="E73" s="1"/>
      <c r="F73" s="2"/>
      <c r="G73" s="2"/>
      <c r="H73" s="1"/>
      <c r="I73" s="11"/>
      <c r="J73" s="5"/>
      <c r="K73" s="5"/>
    </row>
    <row r="74" spans="1:11" s="45" customFormat="1" ht="15" customHeight="1" x14ac:dyDescent="0.25">
      <c r="A74" s="58" t="s">
        <v>117</v>
      </c>
      <c r="B74" s="59" t="s">
        <v>105</v>
      </c>
      <c r="C74" s="1"/>
      <c r="D74" s="1"/>
      <c r="E74" s="1"/>
      <c r="H74" s="31">
        <f>H78</f>
        <v>20</v>
      </c>
      <c r="I74" s="11" t="s">
        <v>23</v>
      </c>
    </row>
    <row r="75" spans="1:11" ht="15" customHeight="1" x14ac:dyDescent="0.25">
      <c r="A75" s="22"/>
      <c r="B75" s="6" t="s">
        <v>0</v>
      </c>
      <c r="C75" s="27" t="s">
        <v>32</v>
      </c>
      <c r="D75" s="27" t="s">
        <v>24</v>
      </c>
      <c r="E75" s="27" t="s">
        <v>25</v>
      </c>
      <c r="F75" s="7" t="s">
        <v>3</v>
      </c>
      <c r="G75" s="7" t="s">
        <v>4</v>
      </c>
      <c r="H75" s="27" t="s">
        <v>1</v>
      </c>
      <c r="I75" s="4"/>
      <c r="J75" s="5"/>
      <c r="K75" s="5"/>
    </row>
    <row r="76" spans="1:11" ht="15" customHeight="1" x14ac:dyDescent="0.25">
      <c r="A76" s="22"/>
      <c r="B76" s="28" t="s">
        <v>38</v>
      </c>
      <c r="C76" s="9"/>
      <c r="D76" s="9"/>
      <c r="E76" s="9"/>
      <c r="F76" s="10">
        <v>5</v>
      </c>
      <c r="G76" s="10">
        <v>4</v>
      </c>
      <c r="H76" s="9">
        <f>F76*G76</f>
        <v>20</v>
      </c>
      <c r="I76" s="4"/>
      <c r="J76" s="5"/>
      <c r="K76" s="5"/>
    </row>
    <row r="77" spans="1:11" ht="15" customHeight="1" x14ac:dyDescent="0.25">
      <c r="A77" s="22"/>
      <c r="B77" s="48"/>
      <c r="C77" s="9"/>
      <c r="D77" s="9"/>
      <c r="E77" s="9"/>
      <c r="F77" s="10"/>
      <c r="G77" s="10"/>
      <c r="H77" s="9"/>
      <c r="I77" s="4"/>
      <c r="J77" s="5"/>
      <c r="K77" s="5"/>
    </row>
    <row r="78" spans="1:11" ht="15" customHeight="1" x14ac:dyDescent="0.25">
      <c r="A78" s="20"/>
      <c r="B78" s="11"/>
      <c r="C78" s="1"/>
      <c r="D78" s="1"/>
      <c r="E78" s="1"/>
      <c r="F78" s="2"/>
      <c r="G78" s="16" t="s">
        <v>5</v>
      </c>
      <c r="H78" s="9">
        <f>SUM(H75:H76)</f>
        <v>20</v>
      </c>
      <c r="I78" s="11"/>
      <c r="J78" s="5"/>
      <c r="K78" s="5"/>
    </row>
    <row r="79" spans="1:11" ht="15" customHeight="1" x14ac:dyDescent="0.25">
      <c r="A79" s="13"/>
      <c r="C79" s="13"/>
      <c r="D79" s="13"/>
      <c r="E79" s="13"/>
      <c r="F79" s="13"/>
      <c r="G79" s="13"/>
      <c r="H79" s="13"/>
    </row>
    <row r="80" spans="1:11" s="57" customFormat="1" ht="15" customHeight="1" x14ac:dyDescent="0.25">
      <c r="A80" s="50" t="s">
        <v>55</v>
      </c>
      <c r="B80" s="51" t="s">
        <v>20</v>
      </c>
      <c r="C80" s="52"/>
      <c r="D80" s="52"/>
      <c r="E80" s="52"/>
      <c r="F80" s="53"/>
      <c r="G80" s="54"/>
      <c r="H80" s="55"/>
      <c r="I80" s="56"/>
    </row>
    <row r="81" spans="1:11" s="45" customFormat="1" ht="15" customHeight="1" x14ac:dyDescent="0.25">
      <c r="A81" s="58" t="s">
        <v>56</v>
      </c>
      <c r="B81" s="59" t="s">
        <v>21</v>
      </c>
      <c r="C81" s="1"/>
      <c r="D81" s="1"/>
      <c r="E81" s="1"/>
      <c r="H81" s="31">
        <f>H84</f>
        <v>6</v>
      </c>
      <c r="I81" s="11" t="s">
        <v>22</v>
      </c>
    </row>
    <row r="82" spans="1:11" ht="15" customHeight="1" x14ac:dyDescent="0.25">
      <c r="A82" s="22"/>
      <c r="B82" s="6" t="s">
        <v>0</v>
      </c>
      <c r="C82" s="27" t="s">
        <v>46</v>
      </c>
      <c r="D82" s="27" t="s">
        <v>24</v>
      </c>
      <c r="E82" s="27" t="s">
        <v>25</v>
      </c>
      <c r="F82" s="7" t="s">
        <v>3</v>
      </c>
      <c r="G82" s="7" t="s">
        <v>4</v>
      </c>
      <c r="H82" s="27" t="s">
        <v>1</v>
      </c>
      <c r="I82" s="4"/>
    </row>
    <row r="83" spans="1:11" ht="15" customHeight="1" x14ac:dyDescent="0.25">
      <c r="A83" s="22"/>
      <c r="B83" s="28" t="s">
        <v>38</v>
      </c>
      <c r="C83" s="9"/>
      <c r="D83" s="9"/>
      <c r="E83" s="9"/>
      <c r="F83" s="10">
        <v>6</v>
      </c>
      <c r="G83" s="10">
        <v>1</v>
      </c>
      <c r="H83" s="9">
        <f>F83*G83</f>
        <v>6</v>
      </c>
      <c r="I83" s="4"/>
    </row>
    <row r="84" spans="1:11" ht="15" customHeight="1" x14ac:dyDescent="0.25">
      <c r="A84" s="20"/>
      <c r="B84" s="11"/>
      <c r="C84" s="1"/>
      <c r="D84" s="1"/>
      <c r="E84" s="1"/>
      <c r="F84" s="2"/>
      <c r="G84" s="10" t="s">
        <v>5</v>
      </c>
      <c r="H84" s="9">
        <f>SUM(H82:H83)</f>
        <v>6</v>
      </c>
      <c r="I84" s="11"/>
    </row>
    <row r="85" spans="1:11" ht="15" customHeight="1" x14ac:dyDescent="0.25">
      <c r="A85" s="20"/>
      <c r="B85" s="11"/>
      <c r="C85" s="1"/>
      <c r="D85" s="1"/>
      <c r="E85" s="1"/>
      <c r="F85" s="2"/>
      <c r="G85" s="2"/>
      <c r="H85" s="1"/>
      <c r="I85" s="11"/>
    </row>
    <row r="86" spans="1:11" s="45" customFormat="1" ht="15" customHeight="1" x14ac:dyDescent="0.25">
      <c r="A86" s="58" t="s">
        <v>86</v>
      </c>
      <c r="B86" s="59" t="s">
        <v>28</v>
      </c>
      <c r="C86" s="1"/>
      <c r="D86" s="1"/>
      <c r="E86" s="1"/>
      <c r="H86" s="31">
        <f>H92</f>
        <v>99.25</v>
      </c>
      <c r="I86" s="11" t="s">
        <v>16</v>
      </c>
    </row>
    <row r="87" spans="1:11" ht="15" customHeight="1" x14ac:dyDescent="0.25">
      <c r="A87" s="22"/>
      <c r="B87" s="12" t="s">
        <v>0</v>
      </c>
      <c r="C87" s="27" t="s">
        <v>46</v>
      </c>
      <c r="D87" s="27" t="s">
        <v>24</v>
      </c>
      <c r="E87" s="27" t="s">
        <v>25</v>
      </c>
      <c r="F87" s="7" t="s">
        <v>3</v>
      </c>
      <c r="G87" s="7" t="s">
        <v>4</v>
      </c>
      <c r="H87" s="27" t="s">
        <v>1</v>
      </c>
      <c r="I87" s="4"/>
      <c r="K87" s="5"/>
    </row>
    <row r="88" spans="1:11" ht="15" customHeight="1" x14ac:dyDescent="0.25">
      <c r="A88" s="22"/>
      <c r="B88" s="25" t="s">
        <v>42</v>
      </c>
      <c r="C88" s="9"/>
      <c r="D88" s="9"/>
      <c r="E88" s="9"/>
      <c r="F88" s="10"/>
      <c r="G88" s="10"/>
      <c r="H88" s="9"/>
      <c r="I88" s="11"/>
      <c r="K88" s="5"/>
    </row>
    <row r="89" spans="1:11" ht="15" customHeight="1" x14ac:dyDescent="0.25">
      <c r="A89" s="22"/>
      <c r="B89" s="28" t="s">
        <v>98</v>
      </c>
      <c r="C89" s="9">
        <v>19.2</v>
      </c>
      <c r="D89" s="9"/>
      <c r="E89" s="9"/>
      <c r="F89" s="10">
        <v>2</v>
      </c>
      <c r="G89" s="10">
        <v>1</v>
      </c>
      <c r="H89" s="9">
        <f>C89*F89*G89</f>
        <v>38.4</v>
      </c>
      <c r="I89" s="11"/>
      <c r="K89" s="5"/>
    </row>
    <row r="90" spans="1:11" ht="15" customHeight="1" x14ac:dyDescent="0.25">
      <c r="A90" s="22"/>
      <c r="B90" s="28" t="s">
        <v>97</v>
      </c>
      <c r="C90" s="9">
        <v>19.2</v>
      </c>
      <c r="D90" s="9"/>
      <c r="E90" s="9"/>
      <c r="F90" s="10">
        <v>2</v>
      </c>
      <c r="G90" s="10">
        <v>1</v>
      </c>
      <c r="H90" s="9">
        <f>C90*F90*G90</f>
        <v>38.4</v>
      </c>
      <c r="I90" s="11"/>
      <c r="K90" s="5"/>
    </row>
    <row r="91" spans="1:11" ht="15" customHeight="1" x14ac:dyDescent="0.25">
      <c r="A91" s="22"/>
      <c r="B91" s="28" t="s">
        <v>43</v>
      </c>
      <c r="C91" s="9">
        <v>22.45</v>
      </c>
      <c r="D91" s="9"/>
      <c r="E91" s="9"/>
      <c r="F91" s="10">
        <v>1</v>
      </c>
      <c r="G91" s="10">
        <v>1</v>
      </c>
      <c r="H91" s="9">
        <f>C91*F91*G91</f>
        <v>22.45</v>
      </c>
      <c r="I91" s="11"/>
      <c r="K91" s="5"/>
    </row>
    <row r="92" spans="1:11" ht="15" customHeight="1" x14ac:dyDescent="0.25">
      <c r="A92" s="22"/>
      <c r="B92" s="11"/>
      <c r="C92" s="1"/>
      <c r="D92" s="1"/>
      <c r="E92" s="1"/>
      <c r="F92" s="2"/>
      <c r="G92" s="16" t="s">
        <v>5</v>
      </c>
      <c r="H92" s="17">
        <f>SUM(H87:H91)</f>
        <v>99.25</v>
      </c>
      <c r="I92" s="11"/>
    </row>
    <row r="93" spans="1:11" ht="15" customHeight="1" x14ac:dyDescent="0.25">
      <c r="A93" s="21"/>
      <c r="B93" s="34"/>
      <c r="C93" s="1"/>
      <c r="D93" s="1"/>
      <c r="E93" s="1"/>
      <c r="F93" s="2"/>
      <c r="G93" s="2"/>
      <c r="H93" s="3"/>
      <c r="I93" s="4"/>
    </row>
    <row r="94" spans="1:11" s="45" customFormat="1" ht="15" customHeight="1" x14ac:dyDescent="0.25">
      <c r="A94" s="58" t="s">
        <v>87</v>
      </c>
      <c r="B94" s="59" t="s">
        <v>99</v>
      </c>
      <c r="C94" s="1"/>
      <c r="D94" s="1"/>
      <c r="E94" s="1"/>
      <c r="H94" s="31">
        <f>H101</f>
        <v>374.09999999999997</v>
      </c>
      <c r="I94" s="11" t="s">
        <v>16</v>
      </c>
    </row>
    <row r="95" spans="1:11" ht="15" customHeight="1" x14ac:dyDescent="0.25">
      <c r="A95" s="22"/>
      <c r="B95" s="12" t="s">
        <v>0</v>
      </c>
      <c r="C95" s="27" t="s">
        <v>46</v>
      </c>
      <c r="D95" s="27" t="s">
        <v>7</v>
      </c>
      <c r="E95" s="27" t="s">
        <v>25</v>
      </c>
      <c r="F95" s="7" t="s">
        <v>3</v>
      </c>
      <c r="G95" s="7" t="s">
        <v>4</v>
      </c>
      <c r="H95" s="27" t="s">
        <v>1</v>
      </c>
      <c r="I95" s="4"/>
    </row>
    <row r="96" spans="1:11" ht="15" customHeight="1" x14ac:dyDescent="0.25">
      <c r="A96" s="22"/>
      <c r="B96" s="25" t="s">
        <v>42</v>
      </c>
      <c r="C96" s="9"/>
      <c r="D96" s="27"/>
      <c r="E96" s="27"/>
      <c r="F96" s="7"/>
      <c r="G96" s="7"/>
      <c r="H96" s="27"/>
      <c r="I96" s="11"/>
    </row>
    <row r="97" spans="1:9" ht="15" customHeight="1" x14ac:dyDescent="0.25">
      <c r="A97" s="22"/>
      <c r="B97" s="28" t="s">
        <v>98</v>
      </c>
      <c r="C97" s="9">
        <f>+C89</f>
        <v>19.2</v>
      </c>
      <c r="D97" s="9"/>
      <c r="E97" s="9"/>
      <c r="F97" s="10">
        <v>2</v>
      </c>
      <c r="G97" s="10">
        <v>3</v>
      </c>
      <c r="H97" s="9">
        <f>C97*F97*G97</f>
        <v>115.19999999999999</v>
      </c>
      <c r="I97" s="11"/>
    </row>
    <row r="98" spans="1:9" ht="15" customHeight="1" x14ac:dyDescent="0.25">
      <c r="A98" s="22"/>
      <c r="B98" s="28" t="s">
        <v>97</v>
      </c>
      <c r="C98" s="9">
        <f>+C90</f>
        <v>19.2</v>
      </c>
      <c r="D98" s="9"/>
      <c r="E98" s="9"/>
      <c r="F98" s="10">
        <v>2</v>
      </c>
      <c r="G98" s="10">
        <v>3</v>
      </c>
      <c r="H98" s="9">
        <f>C98*F98*G98</f>
        <v>115.19999999999999</v>
      </c>
      <c r="I98" s="11"/>
    </row>
    <row r="99" spans="1:9" ht="15" customHeight="1" x14ac:dyDescent="0.25">
      <c r="A99" s="22"/>
      <c r="B99" s="28" t="s">
        <v>43</v>
      </c>
      <c r="C99" s="9">
        <v>22.45</v>
      </c>
      <c r="D99" s="9"/>
      <c r="E99" s="9"/>
      <c r="F99" s="10">
        <v>2</v>
      </c>
      <c r="G99" s="10">
        <v>3</v>
      </c>
      <c r="H99" s="9">
        <f>C99*F99*G99</f>
        <v>134.69999999999999</v>
      </c>
      <c r="I99" s="11"/>
    </row>
    <row r="100" spans="1:9" ht="15" customHeight="1" x14ac:dyDescent="0.25">
      <c r="A100" s="22"/>
      <c r="B100" s="28" t="s">
        <v>61</v>
      </c>
      <c r="C100" s="9">
        <f>0.15*2</f>
        <v>0.3</v>
      </c>
      <c r="D100" s="9"/>
      <c r="E100" s="9"/>
      <c r="F100" s="10">
        <v>10</v>
      </c>
      <c r="G100" s="10">
        <v>3</v>
      </c>
      <c r="H100" s="9">
        <f>C100*F100*G100</f>
        <v>9</v>
      </c>
      <c r="I100" s="11"/>
    </row>
    <row r="101" spans="1:9" ht="15" customHeight="1" x14ac:dyDescent="0.25">
      <c r="A101" s="22"/>
      <c r="B101" s="11"/>
      <c r="C101" s="1"/>
      <c r="D101" s="1"/>
      <c r="E101" s="1"/>
      <c r="F101" s="2"/>
      <c r="G101" s="16" t="s">
        <v>5</v>
      </c>
      <c r="H101" s="17">
        <f>SUM(H95:H100)</f>
        <v>374.09999999999997</v>
      </c>
      <c r="I101" s="11"/>
    </row>
    <row r="102" spans="1:9" ht="15" customHeight="1" x14ac:dyDescent="0.25">
      <c r="B102" s="1"/>
      <c r="C102" s="1"/>
      <c r="D102" s="1"/>
      <c r="E102" s="1"/>
      <c r="F102" s="2"/>
      <c r="G102" s="2"/>
      <c r="H102" s="1"/>
      <c r="I102" s="11"/>
    </row>
    <row r="103" spans="1:9" s="45" customFormat="1" ht="15" customHeight="1" x14ac:dyDescent="0.25">
      <c r="A103" s="58" t="s">
        <v>118</v>
      </c>
      <c r="B103" s="59" t="s">
        <v>100</v>
      </c>
      <c r="C103" s="1"/>
      <c r="D103" s="1"/>
      <c r="E103" s="1"/>
      <c r="H103" s="31">
        <f>H106</f>
        <v>1</v>
      </c>
      <c r="I103" s="11" t="s">
        <v>8</v>
      </c>
    </row>
    <row r="104" spans="1:9" ht="15" customHeight="1" x14ac:dyDescent="0.25">
      <c r="A104" s="22"/>
      <c r="B104" s="12" t="s">
        <v>0</v>
      </c>
      <c r="C104" s="27" t="s">
        <v>46</v>
      </c>
      <c r="D104" s="27" t="s">
        <v>7</v>
      </c>
      <c r="E104" s="27" t="s">
        <v>25</v>
      </c>
      <c r="F104" s="7" t="s">
        <v>3</v>
      </c>
      <c r="G104" s="7" t="s">
        <v>4</v>
      </c>
      <c r="H104" s="27" t="s">
        <v>1</v>
      </c>
      <c r="I104" s="4"/>
    </row>
    <row r="105" spans="1:9" ht="15" customHeight="1" x14ac:dyDescent="0.25">
      <c r="A105" s="22"/>
      <c r="B105" s="28" t="s">
        <v>44</v>
      </c>
      <c r="C105" s="9">
        <v>1</v>
      </c>
      <c r="D105" s="9"/>
      <c r="E105" s="9"/>
      <c r="F105" s="10">
        <v>1</v>
      </c>
      <c r="G105" s="10">
        <v>1</v>
      </c>
      <c r="H105" s="9">
        <f>C105*F105*G105</f>
        <v>1</v>
      </c>
      <c r="I105" s="11"/>
    </row>
    <row r="106" spans="1:9" ht="15" customHeight="1" x14ac:dyDescent="0.25">
      <c r="A106" s="22"/>
      <c r="B106" s="11"/>
      <c r="C106" s="1"/>
      <c r="D106" s="1"/>
      <c r="E106" s="1"/>
      <c r="F106" s="2"/>
      <c r="G106" s="16" t="s">
        <v>5</v>
      </c>
      <c r="H106" s="17">
        <f>SUM(H104:H105)</f>
        <v>1</v>
      </c>
      <c r="I106" s="11"/>
    </row>
    <row r="107" spans="1:9" ht="15" customHeight="1" x14ac:dyDescent="0.25">
      <c r="A107" s="22"/>
      <c r="B107" s="11"/>
      <c r="C107" s="1"/>
      <c r="D107" s="1"/>
      <c r="E107" s="1"/>
      <c r="F107" s="2"/>
      <c r="G107" s="32"/>
      <c r="H107" s="33"/>
      <c r="I107" s="11"/>
    </row>
    <row r="108" spans="1:9" s="45" customFormat="1" ht="15" customHeight="1" x14ac:dyDescent="0.25">
      <c r="A108" s="58" t="s">
        <v>119</v>
      </c>
      <c r="B108" s="59" t="s">
        <v>108</v>
      </c>
      <c r="C108" s="1"/>
      <c r="D108" s="1"/>
      <c r="E108" s="1"/>
      <c r="H108" s="31">
        <f>H111</f>
        <v>1</v>
      </c>
      <c r="I108" s="11" t="s">
        <v>17</v>
      </c>
    </row>
    <row r="109" spans="1:9" ht="15" customHeight="1" x14ac:dyDescent="0.25">
      <c r="A109" s="22"/>
      <c r="B109" s="6" t="s">
        <v>0</v>
      </c>
      <c r="C109" s="27" t="s">
        <v>46</v>
      </c>
      <c r="D109" s="27" t="s">
        <v>24</v>
      </c>
      <c r="E109" s="27" t="s">
        <v>25</v>
      </c>
      <c r="F109" s="7" t="s">
        <v>3</v>
      </c>
      <c r="G109" s="7" t="s">
        <v>4</v>
      </c>
      <c r="H109" s="27" t="s">
        <v>1</v>
      </c>
      <c r="I109" s="4"/>
    </row>
    <row r="110" spans="1:9" ht="15" customHeight="1" x14ac:dyDescent="0.25">
      <c r="A110" s="22"/>
      <c r="B110" s="28" t="s">
        <v>27</v>
      </c>
      <c r="C110" s="9"/>
      <c r="D110" s="9"/>
      <c r="E110" s="9"/>
      <c r="F110" s="10">
        <v>1</v>
      </c>
      <c r="G110" s="10">
        <v>1</v>
      </c>
      <c r="H110" s="15">
        <f>F110*G110</f>
        <v>1</v>
      </c>
      <c r="I110" s="4"/>
    </row>
    <row r="111" spans="1:9" ht="15" customHeight="1" x14ac:dyDescent="0.25">
      <c r="A111" s="20"/>
      <c r="B111" s="11"/>
      <c r="C111" s="1"/>
      <c r="D111" s="1"/>
      <c r="E111" s="1"/>
      <c r="F111" s="2"/>
      <c r="G111" s="10" t="s">
        <v>5</v>
      </c>
      <c r="H111" s="9">
        <f>SUM(H109:H110)</f>
        <v>1</v>
      </c>
      <c r="I111" s="11"/>
    </row>
    <row r="112" spans="1:9" ht="15" customHeight="1" x14ac:dyDescent="0.25">
      <c r="A112" s="20"/>
      <c r="B112" s="11"/>
      <c r="C112" s="1"/>
      <c r="D112" s="1"/>
      <c r="E112" s="1"/>
      <c r="F112" s="2"/>
      <c r="G112" s="2"/>
      <c r="H112" s="1"/>
      <c r="I112" s="11"/>
    </row>
    <row r="113" spans="1:9" s="45" customFormat="1" ht="15" customHeight="1" x14ac:dyDescent="0.25">
      <c r="A113" s="58" t="s">
        <v>120</v>
      </c>
      <c r="B113" s="59" t="s">
        <v>93</v>
      </c>
      <c r="C113" s="1"/>
      <c r="D113" s="1"/>
      <c r="E113" s="1"/>
      <c r="H113" s="31">
        <f>H116</f>
        <v>2</v>
      </c>
      <c r="I113" s="11" t="s">
        <v>17</v>
      </c>
    </row>
    <row r="114" spans="1:9" ht="15" customHeight="1" x14ac:dyDescent="0.25">
      <c r="A114" s="22"/>
      <c r="B114" s="6" t="s">
        <v>0</v>
      </c>
      <c r="C114" s="27" t="s">
        <v>46</v>
      </c>
      <c r="D114" s="27" t="s">
        <v>24</v>
      </c>
      <c r="E114" s="27" t="s">
        <v>25</v>
      </c>
      <c r="F114" s="7" t="s">
        <v>3</v>
      </c>
      <c r="G114" s="7" t="s">
        <v>4</v>
      </c>
      <c r="H114" s="27" t="s">
        <v>1</v>
      </c>
      <c r="I114" s="4"/>
    </row>
    <row r="115" spans="1:9" ht="15" customHeight="1" x14ac:dyDescent="0.25">
      <c r="A115" s="22"/>
      <c r="B115" s="28" t="s">
        <v>39</v>
      </c>
      <c r="C115" s="9"/>
      <c r="D115" s="9"/>
      <c r="E115" s="9"/>
      <c r="F115" s="10">
        <v>2</v>
      </c>
      <c r="G115" s="10">
        <v>1</v>
      </c>
      <c r="H115" s="15">
        <f>F115*G115</f>
        <v>2</v>
      </c>
      <c r="I115" s="4"/>
    </row>
    <row r="116" spans="1:9" ht="15" customHeight="1" x14ac:dyDescent="0.25">
      <c r="A116" s="20"/>
      <c r="B116" s="11"/>
      <c r="C116" s="1"/>
      <c r="D116" s="1"/>
      <c r="E116" s="1"/>
      <c r="F116" s="2"/>
      <c r="G116" s="10" t="s">
        <v>5</v>
      </c>
      <c r="H116" s="9">
        <f>SUM(H114:H115)</f>
        <v>2</v>
      </c>
      <c r="I116" s="11"/>
    </row>
    <row r="117" spans="1:9" ht="15" customHeight="1" x14ac:dyDescent="0.25">
      <c r="A117" s="20"/>
      <c r="B117" s="11"/>
      <c r="C117" s="1"/>
      <c r="D117" s="1"/>
      <c r="E117" s="1"/>
      <c r="F117" s="2"/>
      <c r="G117" s="2"/>
      <c r="H117" s="1"/>
      <c r="I117" s="11"/>
    </row>
    <row r="118" spans="1:9" s="45" customFormat="1" ht="15" customHeight="1" x14ac:dyDescent="0.25">
      <c r="A118" s="58" t="s">
        <v>121</v>
      </c>
      <c r="B118" s="59" t="s">
        <v>94</v>
      </c>
      <c r="C118" s="1"/>
      <c r="D118" s="1"/>
      <c r="E118" s="1"/>
      <c r="H118" s="31">
        <f>H121</f>
        <v>1</v>
      </c>
      <c r="I118" s="11" t="s">
        <v>17</v>
      </c>
    </row>
    <row r="119" spans="1:9" ht="15" customHeight="1" x14ac:dyDescent="0.25">
      <c r="A119" s="22"/>
      <c r="B119" s="6" t="s">
        <v>0</v>
      </c>
      <c r="C119" s="27" t="s">
        <v>46</v>
      </c>
      <c r="D119" s="27" t="s">
        <v>24</v>
      </c>
      <c r="E119" s="27" t="s">
        <v>25</v>
      </c>
      <c r="F119" s="7" t="s">
        <v>3</v>
      </c>
      <c r="G119" s="7" t="s">
        <v>4</v>
      </c>
      <c r="H119" s="27" t="s">
        <v>1</v>
      </c>
      <c r="I119" s="4"/>
    </row>
    <row r="120" spans="1:9" ht="15" customHeight="1" x14ac:dyDescent="0.25">
      <c r="A120" s="22"/>
      <c r="B120" s="28" t="s">
        <v>41</v>
      </c>
      <c r="C120" s="9"/>
      <c r="D120" s="9"/>
      <c r="E120" s="9"/>
      <c r="F120" s="10">
        <v>1</v>
      </c>
      <c r="G120" s="10">
        <v>1</v>
      </c>
      <c r="H120" s="15">
        <f>F120*G120</f>
        <v>1</v>
      </c>
      <c r="I120" s="4"/>
    </row>
    <row r="121" spans="1:9" ht="15" customHeight="1" x14ac:dyDescent="0.25">
      <c r="A121" s="20"/>
      <c r="B121" s="11"/>
      <c r="C121" s="1"/>
      <c r="D121" s="1"/>
      <c r="E121" s="1"/>
      <c r="F121" s="2"/>
      <c r="G121" s="10" t="s">
        <v>5</v>
      </c>
      <c r="H121" s="9">
        <f>SUM(H119:H120)</f>
        <v>1</v>
      </c>
      <c r="I121" s="11"/>
    </row>
    <row r="122" spans="1:9" ht="15" customHeight="1" x14ac:dyDescent="0.25">
      <c r="A122" s="20"/>
      <c r="B122" s="11"/>
      <c r="C122" s="1"/>
      <c r="D122" s="1"/>
      <c r="E122" s="1"/>
      <c r="F122" s="2"/>
      <c r="G122" s="2"/>
      <c r="H122" s="1"/>
      <c r="I122" s="11"/>
    </row>
    <row r="123" spans="1:9" s="45" customFormat="1" ht="15" customHeight="1" x14ac:dyDescent="0.25">
      <c r="A123" s="58" t="s">
        <v>122</v>
      </c>
      <c r="B123" s="59" t="s">
        <v>106</v>
      </c>
      <c r="C123" s="1"/>
      <c r="D123" s="1"/>
      <c r="E123" s="1"/>
      <c r="H123" s="31">
        <f>H126</f>
        <v>1</v>
      </c>
      <c r="I123" s="11" t="s">
        <v>17</v>
      </c>
    </row>
    <row r="124" spans="1:9" ht="15" customHeight="1" x14ac:dyDescent="0.25">
      <c r="A124" s="22"/>
      <c r="B124" s="6" t="s">
        <v>0</v>
      </c>
      <c r="C124" s="27" t="s">
        <v>46</v>
      </c>
      <c r="D124" s="27" t="s">
        <v>24</v>
      </c>
      <c r="E124" s="27" t="s">
        <v>25</v>
      </c>
      <c r="F124" s="7" t="s">
        <v>3</v>
      </c>
      <c r="G124" s="7" t="s">
        <v>4</v>
      </c>
      <c r="H124" s="27" t="s">
        <v>1</v>
      </c>
      <c r="I124" s="4"/>
    </row>
    <row r="125" spans="1:9" ht="15" customHeight="1" x14ac:dyDescent="0.25">
      <c r="A125" s="22"/>
      <c r="B125" s="28" t="s">
        <v>49</v>
      </c>
      <c r="C125" s="9"/>
      <c r="D125" s="9"/>
      <c r="E125" s="9"/>
      <c r="F125" s="10">
        <v>1</v>
      </c>
      <c r="G125" s="10">
        <v>1</v>
      </c>
      <c r="H125" s="15">
        <f>F125*G125</f>
        <v>1</v>
      </c>
      <c r="I125" s="4"/>
    </row>
    <row r="126" spans="1:9" ht="15" customHeight="1" x14ac:dyDescent="0.25">
      <c r="A126" s="20"/>
      <c r="B126" s="11"/>
      <c r="C126" s="1"/>
      <c r="D126" s="1"/>
      <c r="E126" s="1"/>
      <c r="F126" s="2"/>
      <c r="G126" s="10" t="s">
        <v>5</v>
      </c>
      <c r="H126" s="9">
        <f>SUM(H124:H125)</f>
        <v>1</v>
      </c>
      <c r="I126" s="11"/>
    </row>
    <row r="127" spans="1:9" ht="15" customHeight="1" x14ac:dyDescent="0.25">
      <c r="A127" s="20"/>
      <c r="B127" s="11"/>
      <c r="C127" s="1"/>
      <c r="D127" s="1"/>
      <c r="E127" s="1"/>
      <c r="F127" s="2"/>
      <c r="G127" s="32"/>
      <c r="H127" s="33"/>
      <c r="I127" s="11"/>
    </row>
    <row r="128" spans="1:9" s="57" customFormat="1" ht="15" customHeight="1" x14ac:dyDescent="0.25">
      <c r="A128" s="50" t="s">
        <v>57</v>
      </c>
      <c r="B128" s="51" t="s">
        <v>26</v>
      </c>
      <c r="C128" s="52"/>
      <c r="D128" s="52"/>
      <c r="E128" s="52"/>
      <c r="F128" s="53"/>
      <c r="G128" s="54"/>
      <c r="H128" s="55"/>
      <c r="I128" s="56"/>
    </row>
    <row r="129" spans="1:9" s="45" customFormat="1" ht="15" customHeight="1" x14ac:dyDescent="0.25">
      <c r="A129" s="58" t="s">
        <v>58</v>
      </c>
      <c r="B129" s="59" t="s">
        <v>40</v>
      </c>
      <c r="C129" s="1"/>
      <c r="D129" s="1"/>
      <c r="E129" s="1"/>
      <c r="H129" s="31">
        <f>H132</f>
        <v>6</v>
      </c>
      <c r="I129" s="11" t="s">
        <v>17</v>
      </c>
    </row>
    <row r="130" spans="1:9" ht="15" customHeight="1" x14ac:dyDescent="0.25">
      <c r="A130" s="22"/>
      <c r="B130" s="6" t="s">
        <v>0</v>
      </c>
      <c r="C130" s="27" t="s">
        <v>46</v>
      </c>
      <c r="D130" s="27" t="s">
        <v>24</v>
      </c>
      <c r="E130" s="27" t="s">
        <v>25</v>
      </c>
      <c r="F130" s="7" t="s">
        <v>3</v>
      </c>
      <c r="G130" s="7" t="s">
        <v>4</v>
      </c>
      <c r="H130" s="27" t="s">
        <v>1</v>
      </c>
      <c r="I130" s="4"/>
    </row>
    <row r="131" spans="1:9" ht="15" customHeight="1" x14ac:dyDescent="0.25">
      <c r="A131" s="22"/>
      <c r="B131" s="28" t="s">
        <v>38</v>
      </c>
      <c r="C131" s="9"/>
      <c r="D131" s="9"/>
      <c r="E131" s="9"/>
      <c r="F131" s="10">
        <v>6</v>
      </c>
      <c r="G131" s="10">
        <v>1</v>
      </c>
      <c r="H131" s="15">
        <f>F131*G131</f>
        <v>6</v>
      </c>
      <c r="I131" s="4"/>
    </row>
    <row r="132" spans="1:9" ht="15" customHeight="1" x14ac:dyDescent="0.25">
      <c r="A132" s="20"/>
      <c r="B132" s="11"/>
      <c r="C132" s="1"/>
      <c r="D132" s="1"/>
      <c r="E132" s="1"/>
      <c r="F132" s="2"/>
      <c r="G132" s="10" t="s">
        <v>5</v>
      </c>
      <c r="H132" s="9">
        <f>SUM(H130:H131)</f>
        <v>6</v>
      </c>
      <c r="I132" s="11"/>
    </row>
    <row r="133" spans="1:9" ht="15" customHeight="1" x14ac:dyDescent="0.25">
      <c r="A133" s="5"/>
      <c r="C133" s="13"/>
      <c r="D133" s="13"/>
      <c r="E133" s="13"/>
      <c r="F133" s="13"/>
      <c r="G133" s="13"/>
      <c r="H133" s="13"/>
    </row>
    <row r="134" spans="1:9" ht="15" customHeight="1" x14ac:dyDescent="0.25">
      <c r="A134" s="5"/>
      <c r="C134" s="13"/>
      <c r="D134" s="13"/>
      <c r="E134" s="13"/>
      <c r="F134" s="13"/>
      <c r="G134" s="13"/>
      <c r="H134" s="13"/>
    </row>
    <row r="135" spans="1:9" ht="15" customHeight="1" x14ac:dyDescent="0.25">
      <c r="A135" s="5"/>
      <c r="C135" s="13"/>
      <c r="D135" s="13"/>
      <c r="E135" s="13"/>
      <c r="F135" s="13"/>
      <c r="G135" s="13"/>
      <c r="H135" s="13"/>
    </row>
    <row r="136" spans="1:9" ht="15" customHeight="1" x14ac:dyDescent="0.25">
      <c r="A136" s="5"/>
      <c r="C136" s="13"/>
      <c r="D136" s="13"/>
      <c r="E136" s="13"/>
      <c r="F136" s="13"/>
      <c r="G136" s="13"/>
      <c r="H136" s="13"/>
    </row>
    <row r="137" spans="1:9" ht="15" customHeight="1" x14ac:dyDescent="0.25">
      <c r="A137" s="5"/>
      <c r="C137" s="13"/>
      <c r="D137" s="13"/>
      <c r="E137" s="13"/>
      <c r="F137" s="13"/>
      <c r="G137" s="13"/>
      <c r="H137" s="13"/>
    </row>
    <row r="138" spans="1:9" ht="15" customHeight="1" x14ac:dyDescent="0.25">
      <c r="A138" s="5"/>
      <c r="C138" s="13"/>
      <c r="D138" s="13"/>
      <c r="E138" s="13"/>
      <c r="F138" s="13"/>
      <c r="G138" s="13"/>
      <c r="H138" s="13"/>
    </row>
    <row r="139" spans="1:9" ht="15" customHeight="1" x14ac:dyDescent="0.25">
      <c r="A139" s="5"/>
      <c r="C139" s="13"/>
      <c r="D139" s="13"/>
      <c r="E139" s="13"/>
      <c r="F139" s="13"/>
      <c r="G139" s="13"/>
      <c r="H139" s="13"/>
    </row>
    <row r="140" spans="1:9" ht="15" customHeight="1" x14ac:dyDescent="0.25">
      <c r="A140" s="5"/>
      <c r="C140" s="13"/>
      <c r="D140" s="13"/>
      <c r="E140" s="13"/>
      <c r="F140" s="13"/>
      <c r="G140" s="13"/>
      <c r="H140" s="13"/>
    </row>
    <row r="141" spans="1:9" ht="15" customHeight="1" x14ac:dyDescent="0.25">
      <c r="A141" s="5"/>
      <c r="C141" s="13"/>
      <c r="D141" s="13"/>
      <c r="E141" s="13"/>
      <c r="F141" s="13"/>
      <c r="G141" s="13"/>
      <c r="H141" s="13"/>
    </row>
    <row r="142" spans="1:9" ht="15" customHeight="1" x14ac:dyDescent="0.25">
      <c r="A142" s="5"/>
      <c r="C142" s="13"/>
      <c r="D142" s="13"/>
      <c r="E142" s="13"/>
      <c r="F142" s="13"/>
      <c r="G142" s="13"/>
      <c r="H142" s="13"/>
    </row>
    <row r="143" spans="1:9" ht="15" customHeight="1" x14ac:dyDescent="0.25">
      <c r="A143" s="5"/>
      <c r="C143" s="13"/>
      <c r="D143" s="13"/>
      <c r="E143" s="13"/>
      <c r="F143" s="13"/>
      <c r="G143" s="13"/>
      <c r="H143" s="13"/>
    </row>
    <row r="144" spans="1:9" ht="15" customHeight="1" x14ac:dyDescent="0.25">
      <c r="A144" s="5"/>
      <c r="C144" s="13"/>
      <c r="D144" s="13"/>
      <c r="E144" s="13"/>
      <c r="F144" s="13"/>
      <c r="G144" s="13"/>
      <c r="H144" s="13"/>
    </row>
    <row r="145" spans="1:8" ht="15" customHeight="1" x14ac:dyDescent="0.25">
      <c r="A145" s="5"/>
      <c r="C145" s="13"/>
      <c r="D145" s="13"/>
      <c r="E145" s="13"/>
      <c r="F145" s="13"/>
      <c r="G145" s="13"/>
      <c r="H145" s="13"/>
    </row>
    <row r="146" spans="1:8" ht="15" customHeight="1" x14ac:dyDescent="0.25">
      <c r="A146" s="5"/>
      <c r="C146" s="13"/>
      <c r="D146" s="13"/>
      <c r="E146" s="13"/>
      <c r="F146" s="13"/>
      <c r="G146" s="13"/>
      <c r="H146" s="13"/>
    </row>
    <row r="147" spans="1:8" ht="15" customHeight="1" x14ac:dyDescent="0.25">
      <c r="A147" s="5"/>
      <c r="C147" s="13"/>
      <c r="D147" s="13"/>
      <c r="E147" s="13"/>
      <c r="F147" s="13"/>
      <c r="G147" s="13"/>
      <c r="H147" s="13"/>
    </row>
    <row r="148" spans="1:8" ht="15" customHeight="1" x14ac:dyDescent="0.25">
      <c r="A148" s="5"/>
      <c r="C148" s="13"/>
      <c r="D148" s="13"/>
      <c r="E148" s="13"/>
      <c r="F148" s="13"/>
      <c r="G148" s="13"/>
      <c r="H148" s="13"/>
    </row>
    <row r="149" spans="1:8" ht="15" customHeight="1" x14ac:dyDescent="0.25">
      <c r="A149" s="5"/>
      <c r="C149" s="13"/>
      <c r="D149" s="13"/>
      <c r="E149" s="13"/>
      <c r="F149" s="13"/>
      <c r="G149" s="13"/>
      <c r="H149" s="13"/>
    </row>
    <row r="150" spans="1:8" ht="15" customHeight="1" x14ac:dyDescent="0.25">
      <c r="A150" s="5"/>
      <c r="C150" s="13"/>
      <c r="D150" s="13"/>
      <c r="E150" s="13"/>
      <c r="F150" s="13"/>
      <c r="G150" s="13"/>
      <c r="H150" s="13"/>
    </row>
    <row r="151" spans="1:8" ht="15" customHeight="1" x14ac:dyDescent="0.25">
      <c r="A151" s="5"/>
      <c r="C151" s="13"/>
      <c r="D151" s="13"/>
      <c r="E151" s="13"/>
      <c r="F151" s="13"/>
      <c r="G151" s="13"/>
      <c r="H151" s="13"/>
    </row>
    <row r="152" spans="1:8" ht="15" customHeight="1" x14ac:dyDescent="0.25">
      <c r="A152" s="5"/>
      <c r="C152" s="13"/>
      <c r="D152" s="13"/>
      <c r="E152" s="13"/>
      <c r="F152" s="13"/>
      <c r="G152" s="13"/>
      <c r="H152" s="13"/>
    </row>
    <row r="153" spans="1:8" ht="15" customHeight="1" x14ac:dyDescent="0.25">
      <c r="A153" s="5"/>
      <c r="C153" s="13"/>
      <c r="D153" s="13"/>
      <c r="E153" s="13"/>
      <c r="F153" s="13"/>
      <c r="G153" s="13"/>
      <c r="H153" s="13"/>
    </row>
    <row r="154" spans="1:8" ht="15" customHeight="1" x14ac:dyDescent="0.25">
      <c r="A154" s="5"/>
      <c r="C154" s="13"/>
      <c r="D154" s="13"/>
      <c r="E154" s="13"/>
      <c r="F154" s="13"/>
      <c r="G154" s="13"/>
      <c r="H154" s="13"/>
    </row>
    <row r="155" spans="1:8" ht="15" customHeight="1" x14ac:dyDescent="0.25">
      <c r="A155" s="5"/>
      <c r="C155" s="13"/>
      <c r="D155" s="13"/>
      <c r="E155" s="13"/>
      <c r="F155" s="13"/>
      <c r="G155" s="13"/>
      <c r="H155" s="13"/>
    </row>
    <row r="156" spans="1:8" ht="15" customHeight="1" x14ac:dyDescent="0.25">
      <c r="A156" s="5"/>
      <c r="C156" s="13"/>
      <c r="D156" s="13"/>
      <c r="E156" s="13"/>
      <c r="F156" s="13"/>
      <c r="G156" s="13"/>
      <c r="H156" s="13"/>
    </row>
    <row r="157" spans="1:8" ht="15" customHeight="1" x14ac:dyDescent="0.25">
      <c r="A157" s="5"/>
      <c r="C157" s="13"/>
      <c r="D157" s="13"/>
      <c r="E157" s="13"/>
      <c r="F157" s="13"/>
      <c r="G157" s="13"/>
      <c r="H157" s="13"/>
    </row>
    <row r="158" spans="1:8" ht="15" customHeight="1" x14ac:dyDescent="0.25">
      <c r="A158" s="5"/>
      <c r="C158" s="13"/>
      <c r="D158" s="13"/>
      <c r="E158" s="13"/>
      <c r="F158" s="13"/>
      <c r="G158" s="13"/>
      <c r="H158" s="13"/>
    </row>
    <row r="159" spans="1:8" ht="15" customHeight="1" x14ac:dyDescent="0.25">
      <c r="A159" s="5"/>
      <c r="C159" s="13"/>
      <c r="D159" s="13"/>
      <c r="E159" s="13"/>
      <c r="F159" s="13"/>
      <c r="G159" s="13"/>
      <c r="H159" s="13"/>
    </row>
    <row r="160" spans="1:8" ht="15" customHeight="1" x14ac:dyDescent="0.25">
      <c r="A160" s="5"/>
      <c r="C160" s="13"/>
      <c r="D160" s="13"/>
      <c r="E160" s="13"/>
      <c r="F160" s="13"/>
      <c r="G160" s="13"/>
      <c r="H160" s="13"/>
    </row>
    <row r="161" spans="1:8" ht="15" customHeight="1" x14ac:dyDescent="0.25">
      <c r="A161" s="5"/>
      <c r="C161" s="13"/>
      <c r="D161" s="13"/>
      <c r="E161" s="13"/>
      <c r="F161" s="13"/>
      <c r="G161" s="13"/>
      <c r="H161" s="13"/>
    </row>
    <row r="162" spans="1:8" ht="15" customHeight="1" x14ac:dyDescent="0.25">
      <c r="A162" s="5"/>
      <c r="C162" s="13"/>
      <c r="D162" s="13"/>
      <c r="E162" s="13"/>
      <c r="F162" s="13"/>
      <c r="G162" s="13"/>
      <c r="H162" s="13"/>
    </row>
    <row r="163" spans="1:8" ht="15" customHeight="1" x14ac:dyDescent="0.25">
      <c r="A163" s="5"/>
      <c r="C163" s="13"/>
      <c r="D163" s="13"/>
      <c r="E163" s="13"/>
      <c r="F163" s="13"/>
      <c r="G163" s="13"/>
      <c r="H163" s="13"/>
    </row>
    <row r="164" spans="1:8" ht="15" customHeight="1" x14ac:dyDescent="0.25">
      <c r="A164" s="5"/>
      <c r="C164" s="13"/>
      <c r="D164" s="13"/>
      <c r="E164" s="13"/>
      <c r="F164" s="13"/>
      <c r="G164" s="13"/>
      <c r="H164" s="13"/>
    </row>
    <row r="165" spans="1:8" ht="15" customHeight="1" x14ac:dyDescent="0.25">
      <c r="A165" s="5"/>
      <c r="C165" s="13"/>
      <c r="D165" s="13"/>
      <c r="E165" s="13"/>
      <c r="F165" s="13"/>
      <c r="G165" s="13"/>
      <c r="H165" s="13"/>
    </row>
    <row r="166" spans="1:8" ht="15" customHeight="1" x14ac:dyDescent="0.25">
      <c r="A166" s="5"/>
      <c r="C166" s="13"/>
      <c r="D166" s="13"/>
      <c r="E166" s="13"/>
      <c r="F166" s="13"/>
      <c r="G166" s="13"/>
      <c r="H166" s="13"/>
    </row>
    <row r="167" spans="1:8" ht="15" customHeight="1" x14ac:dyDescent="0.25">
      <c r="A167" s="5"/>
      <c r="C167" s="13"/>
      <c r="D167" s="13"/>
      <c r="E167" s="13"/>
      <c r="F167" s="13"/>
      <c r="G167" s="13"/>
      <c r="H167" s="13"/>
    </row>
    <row r="168" spans="1:8" ht="15" customHeight="1" x14ac:dyDescent="0.25">
      <c r="A168" s="5"/>
      <c r="C168" s="13"/>
      <c r="D168" s="13"/>
      <c r="E168" s="13"/>
      <c r="F168" s="13"/>
      <c r="G168" s="13"/>
      <c r="H168" s="13"/>
    </row>
    <row r="169" spans="1:8" ht="15" customHeight="1" x14ac:dyDescent="0.25">
      <c r="A169" s="5"/>
      <c r="C169" s="13"/>
      <c r="D169" s="13"/>
      <c r="E169" s="13"/>
      <c r="F169" s="13"/>
      <c r="G169" s="13"/>
      <c r="H169" s="13"/>
    </row>
    <row r="170" spans="1:8" ht="15" customHeight="1" x14ac:dyDescent="0.25">
      <c r="A170" s="5"/>
      <c r="C170" s="13"/>
      <c r="D170" s="13"/>
      <c r="E170" s="13"/>
      <c r="F170" s="13"/>
      <c r="G170" s="13"/>
      <c r="H170" s="13"/>
    </row>
    <row r="171" spans="1:8" ht="15" customHeight="1" x14ac:dyDescent="0.25">
      <c r="A171" s="5"/>
      <c r="C171" s="13"/>
      <c r="D171" s="13"/>
      <c r="E171" s="13"/>
      <c r="F171" s="13"/>
      <c r="G171" s="13"/>
      <c r="H171" s="13"/>
    </row>
    <row r="172" spans="1:8" ht="15" customHeight="1" x14ac:dyDescent="0.25">
      <c r="A172" s="5"/>
      <c r="C172" s="13"/>
      <c r="D172" s="13"/>
      <c r="E172" s="13"/>
      <c r="F172" s="13"/>
      <c r="G172" s="13"/>
      <c r="H172" s="13"/>
    </row>
    <row r="173" spans="1:8" ht="15" customHeight="1" x14ac:dyDescent="0.25">
      <c r="A173" s="5"/>
      <c r="C173" s="13"/>
      <c r="D173" s="13"/>
      <c r="E173" s="13"/>
      <c r="F173" s="13"/>
      <c r="G173" s="13"/>
      <c r="H173" s="13"/>
    </row>
    <row r="174" spans="1:8" ht="15" customHeight="1" x14ac:dyDescent="0.25">
      <c r="A174" s="5"/>
      <c r="C174" s="13"/>
      <c r="D174" s="13"/>
      <c r="E174" s="13"/>
      <c r="F174" s="13"/>
      <c r="G174" s="13"/>
      <c r="H174" s="13"/>
    </row>
    <row r="175" spans="1:8" ht="15" customHeight="1" x14ac:dyDescent="0.25">
      <c r="A175" s="5"/>
      <c r="C175" s="13"/>
      <c r="D175" s="13"/>
      <c r="E175" s="13"/>
      <c r="F175" s="13"/>
      <c r="G175" s="13"/>
      <c r="H175" s="13"/>
    </row>
    <row r="176" spans="1:8" ht="15" customHeight="1" x14ac:dyDescent="0.25">
      <c r="A176" s="5"/>
      <c r="C176" s="13"/>
      <c r="D176" s="13"/>
      <c r="E176" s="13"/>
      <c r="F176" s="13"/>
      <c r="G176" s="13"/>
      <c r="H176" s="13"/>
    </row>
    <row r="177" spans="1:8" ht="15" customHeight="1" x14ac:dyDescent="0.25">
      <c r="A177" s="5"/>
      <c r="C177" s="13"/>
      <c r="D177" s="13"/>
      <c r="E177" s="13"/>
      <c r="F177" s="13"/>
      <c r="G177" s="13"/>
      <c r="H177" s="13"/>
    </row>
    <row r="178" spans="1:8" ht="15" customHeight="1" x14ac:dyDescent="0.25">
      <c r="A178" s="5"/>
      <c r="C178" s="13"/>
      <c r="D178" s="13"/>
      <c r="E178" s="13"/>
      <c r="F178" s="13"/>
      <c r="G178" s="13"/>
      <c r="H178" s="13"/>
    </row>
    <row r="179" spans="1:8" ht="15" customHeight="1" x14ac:dyDescent="0.25">
      <c r="A179" s="5"/>
      <c r="C179" s="13"/>
      <c r="D179" s="13"/>
      <c r="E179" s="13"/>
      <c r="F179" s="13"/>
      <c r="G179" s="13"/>
      <c r="H179" s="13"/>
    </row>
    <row r="180" spans="1:8" ht="15" customHeight="1" x14ac:dyDescent="0.25">
      <c r="A180" s="5"/>
      <c r="C180" s="13"/>
      <c r="D180" s="13"/>
      <c r="E180" s="13"/>
      <c r="F180" s="13"/>
      <c r="G180" s="13"/>
      <c r="H180" s="13"/>
    </row>
    <row r="181" spans="1:8" ht="15" customHeight="1" x14ac:dyDescent="0.25">
      <c r="A181" s="5"/>
      <c r="C181" s="13"/>
      <c r="D181" s="13"/>
      <c r="E181" s="13"/>
      <c r="F181" s="13"/>
      <c r="G181" s="13"/>
      <c r="H181" s="13"/>
    </row>
    <row r="182" spans="1:8" ht="15" customHeight="1" x14ac:dyDescent="0.25">
      <c r="A182" s="5"/>
      <c r="C182" s="13"/>
      <c r="D182" s="13"/>
      <c r="E182" s="13"/>
      <c r="F182" s="13"/>
      <c r="G182" s="13"/>
      <c r="H182" s="13"/>
    </row>
    <row r="183" spans="1:8" ht="15" customHeight="1" x14ac:dyDescent="0.25">
      <c r="A183" s="5"/>
      <c r="C183" s="13"/>
      <c r="D183" s="13"/>
      <c r="E183" s="13"/>
      <c r="F183" s="13"/>
      <c r="G183" s="13"/>
      <c r="H183" s="13"/>
    </row>
    <row r="184" spans="1:8" ht="15" customHeight="1" x14ac:dyDescent="0.25">
      <c r="A184" s="5"/>
      <c r="C184" s="13"/>
      <c r="D184" s="13"/>
      <c r="E184" s="13"/>
      <c r="F184" s="13"/>
      <c r="G184" s="13"/>
      <c r="H184" s="13"/>
    </row>
    <row r="185" spans="1:8" ht="15" customHeight="1" x14ac:dyDescent="0.25">
      <c r="A185" s="5"/>
      <c r="C185" s="13"/>
      <c r="D185" s="13"/>
      <c r="E185" s="13"/>
      <c r="F185" s="13"/>
      <c r="G185" s="13"/>
      <c r="H185" s="13"/>
    </row>
    <row r="186" spans="1:8" ht="15" customHeight="1" x14ac:dyDescent="0.25">
      <c r="A186" s="5"/>
      <c r="C186" s="13"/>
      <c r="D186" s="13"/>
      <c r="E186" s="13"/>
      <c r="F186" s="13"/>
      <c r="G186" s="13"/>
      <c r="H186" s="13"/>
    </row>
    <row r="187" spans="1:8" ht="15" customHeight="1" x14ac:dyDescent="0.25">
      <c r="A187" s="5"/>
      <c r="C187" s="13"/>
      <c r="D187" s="13"/>
      <c r="E187" s="13"/>
      <c r="F187" s="13"/>
      <c r="G187" s="13"/>
      <c r="H187" s="13"/>
    </row>
    <row r="188" spans="1:8" ht="15" customHeight="1" x14ac:dyDescent="0.25">
      <c r="A188" s="5"/>
      <c r="C188" s="13"/>
      <c r="D188" s="13"/>
      <c r="E188" s="13"/>
      <c r="F188" s="13"/>
      <c r="G188" s="13"/>
      <c r="H188" s="13"/>
    </row>
    <row r="189" spans="1:8" ht="15" customHeight="1" x14ac:dyDescent="0.25">
      <c r="A189" s="5"/>
      <c r="C189" s="13"/>
      <c r="D189" s="13"/>
      <c r="E189" s="13"/>
      <c r="F189" s="13"/>
      <c r="G189" s="13"/>
      <c r="H189" s="13"/>
    </row>
    <row r="190" spans="1:8" ht="15" customHeight="1" x14ac:dyDescent="0.25">
      <c r="A190" s="5"/>
      <c r="C190" s="13"/>
      <c r="D190" s="13"/>
      <c r="E190" s="13"/>
      <c r="F190" s="13"/>
      <c r="G190" s="13"/>
      <c r="H190" s="13"/>
    </row>
    <row r="191" spans="1:8" ht="15" customHeight="1" x14ac:dyDescent="0.25">
      <c r="A191" s="5"/>
      <c r="C191" s="13"/>
      <c r="D191" s="13"/>
      <c r="E191" s="13"/>
      <c r="F191" s="13"/>
      <c r="G191" s="13"/>
      <c r="H191" s="13"/>
    </row>
    <row r="192" spans="1:8" ht="15" customHeight="1" x14ac:dyDescent="0.25">
      <c r="A192" s="5"/>
      <c r="C192" s="13"/>
      <c r="D192" s="13"/>
      <c r="E192" s="13"/>
      <c r="F192" s="13"/>
      <c r="G192" s="13"/>
      <c r="H192" s="13"/>
    </row>
    <row r="193" spans="1:8" ht="15" customHeight="1" x14ac:dyDescent="0.25">
      <c r="A193" s="5"/>
      <c r="C193" s="13"/>
      <c r="D193" s="13"/>
      <c r="E193" s="13"/>
      <c r="F193" s="13"/>
      <c r="G193" s="13"/>
      <c r="H193" s="13"/>
    </row>
    <row r="194" spans="1:8" ht="15" customHeight="1" x14ac:dyDescent="0.25">
      <c r="A194" s="5"/>
      <c r="C194" s="13"/>
      <c r="D194" s="13"/>
      <c r="E194" s="13"/>
      <c r="F194" s="13"/>
      <c r="G194" s="13"/>
      <c r="H194" s="13"/>
    </row>
    <row r="195" spans="1:8" ht="15" customHeight="1" x14ac:dyDescent="0.25">
      <c r="A195" s="5"/>
      <c r="C195" s="13"/>
      <c r="D195" s="13"/>
      <c r="E195" s="13"/>
      <c r="F195" s="13"/>
      <c r="G195" s="13"/>
      <c r="H195" s="13"/>
    </row>
    <row r="196" spans="1:8" ht="15" customHeight="1" x14ac:dyDescent="0.25">
      <c r="A196" s="5"/>
      <c r="C196" s="13"/>
      <c r="D196" s="13"/>
      <c r="E196" s="13"/>
      <c r="F196" s="13"/>
      <c r="G196" s="13"/>
      <c r="H196" s="13"/>
    </row>
    <row r="197" spans="1:8" ht="15" customHeight="1" x14ac:dyDescent="0.25">
      <c r="A197" s="5"/>
      <c r="C197" s="13"/>
      <c r="D197" s="13"/>
      <c r="E197" s="13"/>
      <c r="F197" s="13"/>
      <c r="G197" s="13"/>
      <c r="H197" s="13"/>
    </row>
    <row r="198" spans="1:8" ht="15" customHeight="1" x14ac:dyDescent="0.25">
      <c r="A198" s="5"/>
      <c r="C198" s="13"/>
      <c r="D198" s="13"/>
      <c r="E198" s="13"/>
      <c r="F198" s="13"/>
      <c r="G198" s="13"/>
      <c r="H198" s="13"/>
    </row>
    <row r="199" spans="1:8" ht="15" customHeight="1" x14ac:dyDescent="0.25">
      <c r="A199" s="5"/>
      <c r="C199" s="13"/>
      <c r="D199" s="13"/>
      <c r="E199" s="13"/>
      <c r="F199" s="13"/>
      <c r="G199" s="13"/>
      <c r="H199" s="13"/>
    </row>
    <row r="200" spans="1:8" ht="15" customHeight="1" x14ac:dyDescent="0.25">
      <c r="A200" s="5"/>
      <c r="C200" s="13"/>
      <c r="D200" s="13"/>
      <c r="E200" s="13"/>
      <c r="F200" s="13"/>
      <c r="G200" s="13"/>
      <c r="H200" s="13"/>
    </row>
    <row r="201" spans="1:8" ht="15" customHeight="1" x14ac:dyDescent="0.25">
      <c r="A201" s="5"/>
      <c r="C201" s="13"/>
      <c r="D201" s="13"/>
      <c r="E201" s="13"/>
      <c r="F201" s="13"/>
      <c r="G201" s="13"/>
      <c r="H201" s="13"/>
    </row>
    <row r="202" spans="1:8" ht="15" customHeight="1" x14ac:dyDescent="0.25">
      <c r="A202" s="5"/>
      <c r="C202" s="13"/>
      <c r="D202" s="13"/>
      <c r="E202" s="13"/>
      <c r="F202" s="13"/>
      <c r="G202" s="13"/>
      <c r="H202" s="13"/>
    </row>
    <row r="203" spans="1:8" ht="15" customHeight="1" x14ac:dyDescent="0.25">
      <c r="A203" s="5"/>
      <c r="C203" s="13"/>
      <c r="D203" s="13"/>
      <c r="E203" s="13"/>
      <c r="F203" s="13"/>
      <c r="G203" s="13"/>
      <c r="H203" s="13"/>
    </row>
    <row r="204" spans="1:8" ht="15" customHeight="1" x14ac:dyDescent="0.25">
      <c r="A204" s="5"/>
      <c r="C204" s="13"/>
      <c r="D204" s="13"/>
      <c r="E204" s="13"/>
      <c r="F204" s="13"/>
      <c r="G204" s="13"/>
      <c r="H204" s="13"/>
    </row>
    <row r="205" spans="1:8" ht="15" customHeight="1" x14ac:dyDescent="0.25">
      <c r="A205" s="13"/>
      <c r="C205" s="13"/>
      <c r="D205" s="13"/>
      <c r="E205" s="13"/>
      <c r="F205" s="13"/>
      <c r="G205" s="13"/>
      <c r="H205" s="13"/>
    </row>
    <row r="206" spans="1:8" ht="15" customHeight="1" x14ac:dyDescent="0.25">
      <c r="A206" s="13"/>
      <c r="C206" s="13"/>
      <c r="D206" s="13"/>
      <c r="E206" s="13"/>
      <c r="F206" s="13"/>
      <c r="G206" s="13"/>
      <c r="H206" s="13"/>
    </row>
    <row r="207" spans="1:8" ht="15" customHeight="1" x14ac:dyDescent="0.25">
      <c r="A207" s="13"/>
      <c r="C207" s="13"/>
      <c r="D207" s="13"/>
      <c r="E207" s="13"/>
      <c r="F207" s="13"/>
      <c r="G207" s="13"/>
      <c r="H207" s="13"/>
    </row>
    <row r="208" spans="1:8" ht="15" customHeight="1" x14ac:dyDescent="0.25">
      <c r="A208" s="13"/>
      <c r="C208" s="13"/>
      <c r="D208" s="13"/>
      <c r="E208" s="13"/>
      <c r="F208" s="13"/>
      <c r="G208" s="13"/>
      <c r="H208" s="13"/>
    </row>
    <row r="209" spans="1:8" ht="15" customHeight="1" x14ac:dyDescent="0.25">
      <c r="A209" s="13"/>
      <c r="C209" s="13"/>
      <c r="D209" s="13"/>
      <c r="E209" s="13"/>
      <c r="F209" s="13"/>
      <c r="G209" s="13"/>
      <c r="H209" s="13"/>
    </row>
    <row r="210" spans="1:8" ht="15" customHeight="1" x14ac:dyDescent="0.25">
      <c r="A210" s="13"/>
      <c r="C210" s="13"/>
      <c r="D210" s="13"/>
      <c r="E210" s="13"/>
      <c r="F210" s="13"/>
      <c r="G210" s="13"/>
      <c r="H210" s="13"/>
    </row>
    <row r="211" spans="1:8" ht="15" customHeight="1" x14ac:dyDescent="0.25">
      <c r="A211" s="13"/>
      <c r="C211" s="13"/>
      <c r="D211" s="13"/>
      <c r="E211" s="13"/>
      <c r="F211" s="13"/>
      <c r="G211" s="13"/>
      <c r="H211" s="13"/>
    </row>
    <row r="212" spans="1:8" ht="15" customHeight="1" x14ac:dyDescent="0.25">
      <c r="A212" s="13"/>
      <c r="C212" s="13"/>
      <c r="D212" s="13"/>
      <c r="E212" s="13"/>
      <c r="F212" s="13"/>
      <c r="G212" s="13"/>
      <c r="H212" s="13"/>
    </row>
    <row r="213" spans="1:8" ht="15" customHeight="1" x14ac:dyDescent="0.25">
      <c r="A213" s="13"/>
      <c r="C213" s="13"/>
      <c r="D213" s="13"/>
      <c r="E213" s="13"/>
      <c r="F213" s="13"/>
      <c r="G213" s="13"/>
      <c r="H213" s="13"/>
    </row>
    <row r="214" spans="1:8" ht="15" customHeight="1" x14ac:dyDescent="0.25">
      <c r="A214" s="13"/>
      <c r="C214" s="13"/>
      <c r="D214" s="13"/>
      <c r="E214" s="13"/>
      <c r="F214" s="13"/>
      <c r="G214" s="13"/>
      <c r="H214" s="13"/>
    </row>
    <row r="215" spans="1:8" ht="15" customHeight="1" x14ac:dyDescent="0.25">
      <c r="A215" s="13"/>
      <c r="C215" s="13"/>
      <c r="D215" s="13"/>
      <c r="E215" s="13"/>
      <c r="F215" s="13"/>
      <c r="G215" s="13"/>
      <c r="H215" s="13"/>
    </row>
    <row r="216" spans="1:8" ht="15" customHeight="1" x14ac:dyDescent="0.25">
      <c r="A216" s="13"/>
      <c r="C216" s="13"/>
      <c r="D216" s="13"/>
      <c r="E216" s="13"/>
      <c r="F216" s="13"/>
      <c r="G216" s="13"/>
      <c r="H216" s="13"/>
    </row>
    <row r="217" spans="1:8" ht="15" customHeight="1" x14ac:dyDescent="0.25">
      <c r="A217" s="13"/>
      <c r="C217" s="13"/>
      <c r="D217" s="13"/>
      <c r="E217" s="13"/>
      <c r="F217" s="13"/>
      <c r="G217" s="13"/>
      <c r="H217" s="13"/>
    </row>
    <row r="218" spans="1:8" ht="15" customHeight="1" x14ac:dyDescent="0.25">
      <c r="A218" s="13"/>
      <c r="C218" s="13"/>
      <c r="D218" s="13"/>
      <c r="E218" s="13"/>
      <c r="F218" s="13"/>
      <c r="G218" s="13"/>
      <c r="H218" s="13"/>
    </row>
    <row r="219" spans="1:8" ht="15" customHeight="1" x14ac:dyDescent="0.25">
      <c r="A219" s="13"/>
      <c r="C219" s="13"/>
      <c r="D219" s="13"/>
      <c r="E219" s="13"/>
      <c r="F219" s="13"/>
      <c r="G219" s="13"/>
      <c r="H219" s="13"/>
    </row>
    <row r="220" spans="1:8" ht="15" customHeight="1" x14ac:dyDescent="0.25">
      <c r="A220" s="13"/>
      <c r="C220" s="13"/>
      <c r="D220" s="13"/>
      <c r="E220" s="13"/>
      <c r="F220" s="13"/>
      <c r="G220" s="13"/>
      <c r="H220" s="13"/>
    </row>
    <row r="221" spans="1:8" ht="15" customHeight="1" x14ac:dyDescent="0.25">
      <c r="A221" s="13"/>
      <c r="C221" s="13"/>
      <c r="D221" s="13"/>
      <c r="E221" s="13"/>
      <c r="F221" s="13"/>
      <c r="G221" s="13"/>
      <c r="H221" s="13"/>
    </row>
    <row r="222" spans="1:8" ht="15" customHeight="1" x14ac:dyDescent="0.25">
      <c r="A222" s="13"/>
      <c r="C222" s="13"/>
      <c r="D222" s="13"/>
      <c r="E222" s="13"/>
      <c r="F222" s="13"/>
      <c r="G222" s="13"/>
      <c r="H222" s="13"/>
    </row>
    <row r="223" spans="1:8" ht="15" customHeight="1" x14ac:dyDescent="0.25">
      <c r="A223" s="13"/>
      <c r="C223" s="13"/>
      <c r="D223" s="13"/>
      <c r="E223" s="13"/>
      <c r="F223" s="13"/>
      <c r="G223" s="13"/>
      <c r="H223" s="13"/>
    </row>
    <row r="224" spans="1:8" ht="15" customHeight="1" x14ac:dyDescent="0.25">
      <c r="A224" s="13"/>
      <c r="C224" s="13"/>
      <c r="D224" s="13"/>
      <c r="E224" s="13"/>
      <c r="F224" s="13"/>
      <c r="G224" s="13"/>
      <c r="H224" s="13"/>
    </row>
    <row r="225" spans="1:8" ht="15" customHeight="1" x14ac:dyDescent="0.25">
      <c r="A225" s="13"/>
      <c r="C225" s="13"/>
      <c r="D225" s="13"/>
      <c r="E225" s="13"/>
      <c r="F225" s="13"/>
      <c r="G225" s="13"/>
      <c r="H225" s="13"/>
    </row>
    <row r="226" spans="1:8" ht="15" customHeight="1" x14ac:dyDescent="0.25">
      <c r="A226" s="13"/>
      <c r="C226" s="13"/>
      <c r="D226" s="13"/>
      <c r="E226" s="13"/>
      <c r="F226" s="13"/>
      <c r="G226" s="13"/>
      <c r="H226" s="13"/>
    </row>
    <row r="227" spans="1:8" ht="15" customHeight="1" x14ac:dyDescent="0.25">
      <c r="A227" s="13"/>
      <c r="C227" s="13"/>
      <c r="D227" s="13"/>
      <c r="E227" s="13"/>
      <c r="F227" s="13"/>
      <c r="G227" s="13"/>
      <c r="H227" s="13"/>
    </row>
    <row r="228" spans="1:8" ht="15" customHeight="1" x14ac:dyDescent="0.25">
      <c r="A228" s="13"/>
      <c r="C228" s="13"/>
      <c r="D228" s="13"/>
      <c r="E228" s="13"/>
      <c r="F228" s="13"/>
      <c r="G228" s="13"/>
      <c r="H228" s="13"/>
    </row>
    <row r="229" spans="1:8" ht="15" customHeight="1" x14ac:dyDescent="0.25">
      <c r="A229" s="13"/>
      <c r="C229" s="13"/>
      <c r="D229" s="13"/>
      <c r="E229" s="13"/>
      <c r="F229" s="13"/>
      <c r="G229" s="13"/>
      <c r="H229" s="13"/>
    </row>
    <row r="230" spans="1:8" ht="15" customHeight="1" x14ac:dyDescent="0.25">
      <c r="A230" s="13"/>
      <c r="C230" s="13"/>
      <c r="D230" s="13"/>
      <c r="E230" s="13"/>
      <c r="F230" s="13"/>
      <c r="G230" s="13"/>
      <c r="H230" s="13"/>
    </row>
    <row r="231" spans="1:8" ht="15" customHeight="1" x14ac:dyDescent="0.25">
      <c r="A231" s="13"/>
      <c r="C231" s="13"/>
      <c r="D231" s="13"/>
      <c r="E231" s="13"/>
      <c r="F231" s="13"/>
      <c r="G231" s="13"/>
      <c r="H231" s="13"/>
    </row>
    <row r="232" spans="1:8" ht="15" customHeight="1" x14ac:dyDescent="0.25">
      <c r="A232" s="13"/>
      <c r="C232" s="13"/>
      <c r="D232" s="13"/>
      <c r="E232" s="13"/>
      <c r="F232" s="13"/>
      <c r="G232" s="13"/>
      <c r="H232" s="13"/>
    </row>
    <row r="233" spans="1:8" ht="15" customHeight="1" x14ac:dyDescent="0.25">
      <c r="A233" s="13"/>
      <c r="C233" s="13"/>
      <c r="D233" s="13"/>
      <c r="E233" s="13"/>
      <c r="F233" s="13"/>
      <c r="G233" s="13"/>
      <c r="H233" s="13"/>
    </row>
    <row r="234" spans="1:8" ht="15" customHeight="1" x14ac:dyDescent="0.25">
      <c r="A234" s="13"/>
      <c r="C234" s="13"/>
      <c r="D234" s="13"/>
      <c r="E234" s="13"/>
      <c r="F234" s="13"/>
      <c r="G234" s="13"/>
      <c r="H234" s="13"/>
    </row>
    <row r="235" spans="1:8" ht="15" customHeight="1" x14ac:dyDescent="0.25">
      <c r="A235" s="13"/>
      <c r="C235" s="13"/>
      <c r="D235" s="13"/>
      <c r="E235" s="13"/>
      <c r="F235" s="13"/>
      <c r="G235" s="13"/>
      <c r="H235" s="13"/>
    </row>
    <row r="236" spans="1:8" ht="15" customHeight="1" x14ac:dyDescent="0.25">
      <c r="A236" s="13"/>
      <c r="C236" s="13"/>
      <c r="D236" s="13"/>
      <c r="E236" s="13"/>
      <c r="F236" s="13"/>
      <c r="G236" s="13"/>
      <c r="H236" s="13"/>
    </row>
    <row r="237" spans="1:8" ht="15" customHeight="1" x14ac:dyDescent="0.25">
      <c r="A237" s="13"/>
      <c r="C237" s="13"/>
      <c r="D237" s="13"/>
      <c r="E237" s="13"/>
      <c r="F237" s="13"/>
      <c r="G237" s="13"/>
      <c r="H237" s="13"/>
    </row>
    <row r="238" spans="1:8" ht="15" customHeight="1" x14ac:dyDescent="0.25">
      <c r="A238" s="13"/>
      <c r="C238" s="13"/>
      <c r="D238" s="13"/>
      <c r="E238" s="13"/>
      <c r="F238" s="13"/>
      <c r="G238" s="13"/>
      <c r="H238" s="13"/>
    </row>
    <row r="239" spans="1:8" ht="27" customHeight="1" x14ac:dyDescent="0.25">
      <c r="A239" s="13"/>
      <c r="C239" s="13"/>
      <c r="D239" s="13"/>
      <c r="E239" s="13"/>
      <c r="F239" s="13"/>
      <c r="G239" s="13"/>
      <c r="H239" s="13"/>
    </row>
    <row r="240" spans="1:8" ht="15" customHeight="1" x14ac:dyDescent="0.25">
      <c r="A240" s="13"/>
      <c r="C240" s="13"/>
      <c r="D240" s="13"/>
      <c r="E240" s="13"/>
      <c r="F240" s="13"/>
      <c r="G240" s="13"/>
      <c r="H240" s="13"/>
    </row>
    <row r="241" spans="1:8" ht="15" customHeight="1" x14ac:dyDescent="0.25">
      <c r="A241" s="13"/>
      <c r="C241" s="13"/>
      <c r="D241" s="13"/>
      <c r="E241" s="13"/>
      <c r="F241" s="13"/>
      <c r="G241" s="13"/>
      <c r="H241" s="13"/>
    </row>
    <row r="242" spans="1:8" s="112" customFormat="1" ht="54.95" customHeight="1" x14ac:dyDescent="0.2"/>
    <row r="243" spans="1:8" s="112" customFormat="1" ht="54.95" customHeight="1" x14ac:dyDescent="0.2"/>
    <row r="244" spans="1:8" s="112" customFormat="1" ht="54.95" customHeight="1" x14ac:dyDescent="0.2"/>
    <row r="245" spans="1:8" ht="15" customHeight="1" x14ac:dyDescent="0.25">
      <c r="A245" s="13"/>
      <c r="C245" s="13"/>
      <c r="D245" s="13"/>
      <c r="E245" s="13"/>
      <c r="F245" s="13"/>
      <c r="G245" s="13"/>
      <c r="H245" s="13"/>
    </row>
    <row r="246" spans="1:8" s="112" customFormat="1" ht="54.95" customHeight="1" x14ac:dyDescent="0.2"/>
    <row r="247" spans="1:8" s="112" customFormat="1" ht="54.95" customHeight="1" x14ac:dyDescent="0.2"/>
    <row r="248" spans="1:8" s="112" customFormat="1" ht="54.95" customHeight="1" x14ac:dyDescent="0.2"/>
    <row r="249" spans="1:8" ht="15" customHeight="1" x14ac:dyDescent="0.25">
      <c r="A249" s="13"/>
      <c r="C249" s="13"/>
      <c r="D249" s="13"/>
      <c r="E249" s="13"/>
      <c r="F249" s="13"/>
      <c r="G249" s="13"/>
      <c r="H249" s="13"/>
    </row>
    <row r="250" spans="1:8" s="112" customFormat="1" ht="54.95" customHeight="1" x14ac:dyDescent="0.2"/>
    <row r="251" spans="1:8" s="112" customFormat="1" ht="54.95" customHeight="1" x14ac:dyDescent="0.2"/>
    <row r="252" spans="1:8" ht="15" customHeight="1" x14ac:dyDescent="0.25">
      <c r="A252" s="13"/>
      <c r="C252" s="13"/>
      <c r="D252" s="13"/>
      <c r="E252" s="13"/>
      <c r="F252" s="13"/>
      <c r="G252" s="13"/>
      <c r="H252" s="13"/>
    </row>
    <row r="253" spans="1:8" s="112" customFormat="1" ht="54.95" customHeight="1" x14ac:dyDescent="0.2"/>
    <row r="254" spans="1:8" s="112" customFormat="1" ht="54.95" customHeight="1" x14ac:dyDescent="0.2"/>
    <row r="255" spans="1:8" ht="15" customHeight="1" x14ac:dyDescent="0.25">
      <c r="A255" s="13"/>
      <c r="C255" s="13"/>
      <c r="D255" s="13"/>
      <c r="E255" s="13"/>
      <c r="F255" s="13"/>
      <c r="G255" s="13"/>
      <c r="H255" s="13"/>
    </row>
    <row r="256" spans="1:8" s="112" customFormat="1" ht="54.95" customHeight="1" x14ac:dyDescent="0.2"/>
    <row r="257" spans="1:8" s="112" customFormat="1" ht="54.95" customHeight="1" x14ac:dyDescent="0.2"/>
    <row r="258" spans="1:8" ht="15" customHeight="1" x14ac:dyDescent="0.25">
      <c r="A258" s="13"/>
      <c r="C258" s="13"/>
      <c r="D258" s="13"/>
      <c r="E258" s="13"/>
      <c r="F258" s="13"/>
      <c r="G258" s="13"/>
      <c r="H258" s="13"/>
    </row>
    <row r="259" spans="1:8" ht="15" customHeight="1" x14ac:dyDescent="0.25">
      <c r="A259" s="13"/>
      <c r="C259" s="13"/>
      <c r="D259" s="13"/>
      <c r="E259" s="13"/>
      <c r="F259" s="13"/>
      <c r="G259" s="13"/>
      <c r="H259" s="13"/>
    </row>
    <row r="260" spans="1:8" s="112" customFormat="1" ht="54.95" customHeight="1" x14ac:dyDescent="0.2"/>
    <row r="261" spans="1:8" s="112" customFormat="1" ht="54.95" customHeight="1" x14ac:dyDescent="0.2"/>
    <row r="262" spans="1:8" s="112" customFormat="1" ht="54.95" customHeight="1" x14ac:dyDescent="0.2"/>
    <row r="263" spans="1:8" s="112" customFormat="1" ht="54.95" customHeight="1" x14ac:dyDescent="0.2"/>
    <row r="264" spans="1:8" s="112" customFormat="1" ht="54.95" customHeight="1" x14ac:dyDescent="0.2"/>
    <row r="265" spans="1:8" s="112" customFormat="1" ht="54.95" customHeight="1" x14ac:dyDescent="0.2"/>
    <row r="266" spans="1:8" ht="15" customHeight="1" x14ac:dyDescent="0.25">
      <c r="A266" s="13"/>
      <c r="C266" s="13"/>
      <c r="D266" s="13"/>
      <c r="E266" s="13"/>
      <c r="F266" s="13"/>
      <c r="G266" s="13"/>
      <c r="H266" s="13"/>
    </row>
    <row r="267" spans="1:8" s="112" customFormat="1" ht="54.95" customHeight="1" x14ac:dyDescent="0.2"/>
    <row r="268" spans="1:8" s="112" customFormat="1" ht="54.95" customHeight="1" x14ac:dyDescent="0.2"/>
    <row r="269" spans="1:8" s="112" customFormat="1" ht="54.95" customHeight="1" x14ac:dyDescent="0.2"/>
    <row r="270" spans="1:8" s="112" customFormat="1" ht="54.95" customHeight="1" x14ac:dyDescent="0.2"/>
    <row r="271" spans="1:8" ht="15" customHeight="1" x14ac:dyDescent="0.25">
      <c r="A271" s="13"/>
      <c r="C271" s="13"/>
      <c r="D271" s="13"/>
      <c r="E271" s="13"/>
      <c r="F271" s="13"/>
      <c r="G271" s="13"/>
      <c r="H271" s="13"/>
    </row>
    <row r="272" spans="1:8" s="112" customFormat="1" ht="54.95" customHeight="1" x14ac:dyDescent="0.2"/>
    <row r="273" spans="1:8" s="112" customFormat="1" ht="54.95" customHeight="1" x14ac:dyDescent="0.2"/>
    <row r="274" spans="1:8" s="112" customFormat="1" ht="54.95" customHeight="1" x14ac:dyDescent="0.2"/>
    <row r="275" spans="1:8" s="112" customFormat="1" ht="54.95" customHeight="1" x14ac:dyDescent="0.2"/>
    <row r="276" spans="1:8" s="112" customFormat="1" ht="54.95" customHeight="1" x14ac:dyDescent="0.2"/>
    <row r="277" spans="1:8" s="112" customFormat="1" ht="54.95" customHeight="1" x14ac:dyDescent="0.2"/>
    <row r="278" spans="1:8" ht="15" customHeight="1" x14ac:dyDescent="0.25">
      <c r="A278" s="13"/>
      <c r="C278" s="13"/>
      <c r="D278" s="13"/>
      <c r="E278" s="13"/>
      <c r="F278" s="13"/>
      <c r="G278" s="13"/>
      <c r="H278" s="13"/>
    </row>
    <row r="279" spans="1:8" s="112" customFormat="1" ht="54.95" customHeight="1" x14ac:dyDescent="0.2"/>
    <row r="280" spans="1:8" s="112" customFormat="1" ht="54.95" customHeight="1" x14ac:dyDescent="0.2"/>
    <row r="281" spans="1:8" ht="15" customHeight="1" x14ac:dyDescent="0.25">
      <c r="A281" s="13"/>
      <c r="C281" s="13"/>
      <c r="D281" s="13"/>
      <c r="E281" s="13"/>
      <c r="F281" s="13"/>
      <c r="G281" s="13"/>
      <c r="H281" s="13"/>
    </row>
    <row r="282" spans="1:8" s="112" customFormat="1" ht="54.95" customHeight="1" x14ac:dyDescent="0.2"/>
    <row r="283" spans="1:8" s="112" customFormat="1" ht="54.95" customHeight="1" x14ac:dyDescent="0.2"/>
    <row r="284" spans="1:8" s="112" customFormat="1" ht="54.95" customHeight="1" x14ac:dyDescent="0.2">
      <c r="A284" s="113"/>
      <c r="B284" s="113"/>
      <c r="C284" s="113"/>
    </row>
    <row r="285" spans="1:8" s="112" customFormat="1" ht="54.95" customHeight="1" x14ac:dyDescent="0.2">
      <c r="A285" s="113"/>
      <c r="B285" s="113"/>
      <c r="C285" s="113"/>
    </row>
    <row r="286" spans="1:8" s="112" customFormat="1" ht="54.95" customHeight="1" x14ac:dyDescent="0.2">
      <c r="A286" s="113"/>
      <c r="B286" s="113"/>
      <c r="C286" s="113"/>
    </row>
    <row r="287" spans="1:8" s="112" customFormat="1" ht="54.95" customHeight="1" x14ac:dyDescent="0.2">
      <c r="A287" s="113"/>
      <c r="B287" s="113"/>
      <c r="C287" s="113"/>
    </row>
    <row r="288" spans="1:8" s="112" customFormat="1" ht="54.95" customHeight="1" x14ac:dyDescent="0.2">
      <c r="A288" s="113"/>
      <c r="B288" s="113"/>
      <c r="C288" s="113"/>
    </row>
    <row r="289" spans="1:8" s="112" customFormat="1" ht="54.95" customHeight="1" x14ac:dyDescent="0.2">
      <c r="A289" s="113"/>
      <c r="B289" s="113"/>
      <c r="C289" s="113"/>
    </row>
    <row r="290" spans="1:8" ht="15" customHeight="1" x14ac:dyDescent="0.25">
      <c r="A290" s="5"/>
      <c r="B290" s="5"/>
      <c r="C290" s="5"/>
      <c r="D290" s="5"/>
      <c r="E290" s="13"/>
      <c r="F290" s="13"/>
      <c r="G290" s="13"/>
      <c r="H290" s="13"/>
    </row>
    <row r="291" spans="1:8" s="112" customFormat="1" ht="54.95" customHeight="1" x14ac:dyDescent="0.2">
      <c r="A291" s="113"/>
      <c r="B291" s="113"/>
      <c r="C291" s="113"/>
    </row>
    <row r="292" spans="1:8" s="112" customFormat="1" ht="54.95" customHeight="1" x14ac:dyDescent="0.2">
      <c r="A292" s="113"/>
      <c r="B292" s="113"/>
      <c r="C292" s="113"/>
    </row>
    <row r="293" spans="1:8" s="112" customFormat="1" ht="54.95" customHeight="1" x14ac:dyDescent="0.2">
      <c r="A293" s="113"/>
      <c r="B293" s="113"/>
      <c r="C293" s="113"/>
    </row>
    <row r="294" spans="1:8" s="112" customFormat="1" ht="54.95" customHeight="1" x14ac:dyDescent="0.2">
      <c r="A294" s="113"/>
      <c r="B294" s="113"/>
      <c r="C294" s="113"/>
    </row>
    <row r="295" spans="1:8" s="112" customFormat="1" ht="54.95" customHeight="1" x14ac:dyDescent="0.2">
      <c r="A295" s="113"/>
      <c r="B295" s="113"/>
      <c r="C295" s="113"/>
    </row>
    <row r="296" spans="1:8" s="112" customFormat="1" ht="54.95" customHeight="1" x14ac:dyDescent="0.2">
      <c r="A296" s="113"/>
      <c r="B296" s="113"/>
      <c r="C296" s="113"/>
    </row>
    <row r="297" spans="1:8" s="112" customFormat="1" ht="54.95" customHeight="1" x14ac:dyDescent="0.2">
      <c r="A297" s="113"/>
      <c r="B297" s="113"/>
      <c r="C297" s="113"/>
    </row>
    <row r="298" spans="1:8" s="112" customFormat="1" ht="54.95" customHeight="1" x14ac:dyDescent="0.2">
      <c r="A298" s="113"/>
      <c r="B298" s="113"/>
      <c r="C298" s="113"/>
    </row>
    <row r="299" spans="1:8" ht="15" customHeight="1" x14ac:dyDescent="0.25">
      <c r="A299" s="5"/>
      <c r="B299" s="5"/>
      <c r="C299" s="5"/>
      <c r="D299" s="5"/>
      <c r="E299" s="13"/>
      <c r="F299" s="13"/>
      <c r="G299" s="13"/>
      <c r="H299" s="13"/>
    </row>
    <row r="300" spans="1:8" s="112" customFormat="1" ht="54.95" customHeight="1" x14ac:dyDescent="0.2">
      <c r="A300" s="113"/>
      <c r="B300" s="113"/>
      <c r="C300" s="113"/>
    </row>
    <row r="301" spans="1:8" s="112" customFormat="1" ht="54.95" customHeight="1" x14ac:dyDescent="0.2">
      <c r="A301" s="113"/>
      <c r="B301" s="113"/>
      <c r="C301" s="113"/>
    </row>
    <row r="302" spans="1:8" s="112" customFormat="1" ht="54.95" customHeight="1" x14ac:dyDescent="0.2">
      <c r="A302" s="113"/>
      <c r="B302" s="113"/>
      <c r="C302" s="113"/>
    </row>
    <row r="303" spans="1:8" s="112" customFormat="1" ht="54.95" customHeight="1" x14ac:dyDescent="0.2">
      <c r="A303" s="113"/>
      <c r="B303" s="113"/>
      <c r="C303" s="113"/>
    </row>
    <row r="304" spans="1:8" ht="15" customHeight="1" x14ac:dyDescent="0.25">
      <c r="A304" s="5"/>
      <c r="B304" s="5"/>
      <c r="C304" s="5"/>
      <c r="D304" s="5"/>
      <c r="E304" s="13"/>
      <c r="F304" s="13"/>
      <c r="G304" s="13"/>
      <c r="H304" s="13"/>
    </row>
    <row r="305" spans="1:8" s="112" customFormat="1" ht="54.95" customHeight="1" x14ac:dyDescent="0.2">
      <c r="A305" s="113"/>
      <c r="B305" s="113"/>
      <c r="C305" s="113"/>
    </row>
    <row r="306" spans="1:8" s="112" customFormat="1" ht="54.95" customHeight="1" x14ac:dyDescent="0.2">
      <c r="A306" s="113"/>
      <c r="B306" s="113"/>
      <c r="C306" s="113"/>
    </row>
    <row r="307" spans="1:8" ht="15" customHeight="1" x14ac:dyDescent="0.25">
      <c r="A307" s="5"/>
      <c r="B307" s="5"/>
      <c r="C307" s="5"/>
      <c r="D307" s="5"/>
      <c r="E307" s="13"/>
      <c r="F307" s="13"/>
      <c r="G307" s="13"/>
      <c r="H307" s="13"/>
    </row>
    <row r="308" spans="1:8" s="112" customFormat="1" ht="54.95" customHeight="1" x14ac:dyDescent="0.2">
      <c r="A308" s="113"/>
      <c r="B308" s="113"/>
      <c r="C308" s="113"/>
    </row>
    <row r="309" spans="1:8" s="112" customFormat="1" ht="54.95" customHeight="1" x14ac:dyDescent="0.2">
      <c r="A309" s="113"/>
      <c r="B309" s="113"/>
      <c r="C309" s="113"/>
    </row>
    <row r="310" spans="1:8" ht="15" customHeight="1" x14ac:dyDescent="0.25">
      <c r="A310" s="13"/>
      <c r="C310" s="13"/>
      <c r="D310" s="13"/>
      <c r="E310" s="13"/>
      <c r="F310" s="13"/>
      <c r="G310" s="13"/>
      <c r="H310" s="13"/>
    </row>
    <row r="311" spans="1:8" ht="15" customHeight="1" x14ac:dyDescent="0.25">
      <c r="A311" s="13"/>
      <c r="C311" s="13"/>
      <c r="D311" s="13"/>
      <c r="E311" s="13"/>
      <c r="F311" s="13"/>
      <c r="G311" s="13"/>
      <c r="H311" s="13"/>
    </row>
    <row r="312" spans="1:8" ht="15" customHeight="1" x14ac:dyDescent="0.25">
      <c r="A312" s="13"/>
      <c r="C312" s="13"/>
      <c r="D312" s="13"/>
      <c r="E312" s="13"/>
      <c r="F312" s="13"/>
      <c r="G312" s="13"/>
      <c r="H312" s="13"/>
    </row>
    <row r="313" spans="1:8" ht="15" customHeight="1" x14ac:dyDescent="0.25">
      <c r="A313" s="13"/>
      <c r="C313" s="13"/>
      <c r="D313" s="13"/>
      <c r="E313" s="13"/>
      <c r="F313" s="13"/>
      <c r="G313" s="13"/>
      <c r="H313" s="13"/>
    </row>
    <row r="314" spans="1:8" ht="15" customHeight="1" x14ac:dyDescent="0.25">
      <c r="A314" s="13"/>
      <c r="C314" s="13"/>
      <c r="D314" s="13"/>
      <c r="E314" s="13"/>
      <c r="F314" s="13"/>
      <c r="G314" s="13"/>
      <c r="H314" s="13"/>
    </row>
    <row r="315" spans="1:8" ht="15" customHeight="1" x14ac:dyDescent="0.25">
      <c r="A315" s="13"/>
      <c r="C315" s="13"/>
      <c r="D315" s="13"/>
      <c r="E315" s="13"/>
      <c r="F315" s="13"/>
      <c r="G315" s="13"/>
      <c r="H315" s="13"/>
    </row>
    <row r="316" spans="1:8" ht="15" customHeight="1" x14ac:dyDescent="0.25">
      <c r="A316" s="13"/>
      <c r="C316" s="13"/>
      <c r="D316" s="13"/>
      <c r="E316" s="13"/>
      <c r="F316" s="13"/>
      <c r="G316" s="13"/>
      <c r="H316" s="13"/>
    </row>
    <row r="317" spans="1:8" ht="15" customHeight="1" x14ac:dyDescent="0.25">
      <c r="A317" s="13"/>
      <c r="C317" s="13"/>
      <c r="D317" s="13"/>
      <c r="E317" s="13"/>
      <c r="F317" s="13"/>
      <c r="G317" s="13"/>
      <c r="H317" s="13"/>
    </row>
    <row r="318" spans="1:8" ht="15" customHeight="1" x14ac:dyDescent="0.25">
      <c r="A318" s="13"/>
      <c r="C318" s="13"/>
      <c r="D318" s="13"/>
      <c r="E318" s="13"/>
      <c r="F318" s="13"/>
      <c r="G318" s="13"/>
      <c r="H318" s="13"/>
    </row>
    <row r="319" spans="1:8" ht="15" customHeight="1" x14ac:dyDescent="0.25">
      <c r="A319" s="13"/>
      <c r="C319" s="13"/>
      <c r="D319" s="13"/>
      <c r="E319" s="13"/>
      <c r="F319" s="13"/>
      <c r="G319" s="13"/>
      <c r="H319" s="13"/>
    </row>
    <row r="320" spans="1:8" ht="15" customHeight="1" x14ac:dyDescent="0.25">
      <c r="A320" s="13"/>
      <c r="C320" s="13"/>
      <c r="D320" s="13"/>
      <c r="E320" s="13"/>
      <c r="F320" s="13"/>
      <c r="G320" s="13"/>
      <c r="H320" s="13"/>
    </row>
    <row r="321" spans="1:8" ht="15" customHeight="1" x14ac:dyDescent="0.25">
      <c r="A321" s="13"/>
      <c r="C321" s="13"/>
      <c r="D321" s="13"/>
      <c r="E321" s="13"/>
      <c r="F321" s="13"/>
      <c r="G321" s="13"/>
      <c r="H321" s="13"/>
    </row>
    <row r="322" spans="1:8" ht="15" customHeight="1" x14ac:dyDescent="0.25">
      <c r="A322" s="13"/>
      <c r="C322" s="13"/>
      <c r="D322" s="13"/>
      <c r="E322" s="13"/>
      <c r="F322" s="13"/>
      <c r="G322" s="13"/>
      <c r="H322" s="13"/>
    </row>
    <row r="323" spans="1:8" ht="15" customHeight="1" x14ac:dyDescent="0.25">
      <c r="A323" s="13"/>
      <c r="C323" s="13"/>
      <c r="D323" s="13"/>
      <c r="E323" s="13"/>
      <c r="F323" s="13"/>
      <c r="G323" s="13"/>
      <c r="H323" s="13"/>
    </row>
    <row r="324" spans="1:8" ht="15" customHeight="1" x14ac:dyDescent="0.25">
      <c r="A324" s="13"/>
      <c r="C324" s="13"/>
      <c r="D324" s="13"/>
      <c r="E324" s="13"/>
      <c r="F324" s="13"/>
      <c r="G324" s="13"/>
      <c r="H324" s="13"/>
    </row>
    <row r="325" spans="1:8" ht="15" customHeight="1" x14ac:dyDescent="0.25">
      <c r="A325" s="13"/>
      <c r="C325" s="13"/>
      <c r="D325" s="13"/>
      <c r="E325" s="13"/>
      <c r="F325" s="13"/>
      <c r="G325" s="13"/>
      <c r="H325" s="13"/>
    </row>
    <row r="326" spans="1:8" ht="15" customHeight="1" x14ac:dyDescent="0.25">
      <c r="A326" s="13"/>
      <c r="C326" s="13"/>
      <c r="D326" s="13"/>
      <c r="E326" s="13"/>
      <c r="F326" s="13"/>
      <c r="G326" s="13"/>
      <c r="H326" s="13"/>
    </row>
    <row r="327" spans="1:8" ht="15" customHeight="1" x14ac:dyDescent="0.25">
      <c r="A327" s="13"/>
      <c r="C327" s="13"/>
      <c r="D327" s="13"/>
      <c r="E327" s="13"/>
      <c r="F327" s="13"/>
      <c r="G327" s="13"/>
      <c r="H327" s="13"/>
    </row>
    <row r="328" spans="1:8" ht="15" customHeight="1" x14ac:dyDescent="0.25">
      <c r="A328" s="13"/>
      <c r="C328" s="13"/>
      <c r="D328" s="13"/>
      <c r="E328" s="13"/>
      <c r="F328" s="13"/>
      <c r="G328" s="13"/>
      <c r="H328" s="13"/>
    </row>
    <row r="329" spans="1:8" ht="15" customHeight="1" x14ac:dyDescent="0.25">
      <c r="A329" s="13"/>
      <c r="C329" s="13"/>
      <c r="D329" s="13"/>
      <c r="E329" s="13"/>
      <c r="F329" s="13"/>
      <c r="G329" s="13"/>
      <c r="H329" s="13"/>
    </row>
    <row r="330" spans="1:8" ht="15" customHeight="1" x14ac:dyDescent="0.25">
      <c r="A330" s="13"/>
      <c r="C330" s="13"/>
      <c r="D330" s="13"/>
      <c r="E330" s="13"/>
      <c r="F330" s="13"/>
      <c r="G330" s="13"/>
      <c r="H330" s="13"/>
    </row>
    <row r="331" spans="1:8" ht="15" customHeight="1" x14ac:dyDescent="0.25">
      <c r="A331" s="13"/>
      <c r="C331" s="13"/>
      <c r="D331" s="13"/>
      <c r="E331" s="13"/>
      <c r="F331" s="13"/>
      <c r="G331" s="13"/>
      <c r="H331" s="13"/>
    </row>
    <row r="332" spans="1:8" ht="15" customHeight="1" x14ac:dyDescent="0.25">
      <c r="A332" s="13"/>
      <c r="C332" s="13"/>
      <c r="D332" s="13"/>
      <c r="E332" s="13"/>
      <c r="F332" s="13"/>
      <c r="G332" s="13"/>
      <c r="H332" s="13"/>
    </row>
    <row r="333" spans="1:8" ht="15" customHeight="1" x14ac:dyDescent="0.25">
      <c r="A333" s="13"/>
      <c r="C333" s="13"/>
      <c r="D333" s="13"/>
      <c r="E333" s="13"/>
      <c r="F333" s="13"/>
      <c r="G333" s="13"/>
      <c r="H333" s="13"/>
    </row>
    <row r="334" spans="1:8" ht="15" customHeight="1" x14ac:dyDescent="0.25">
      <c r="A334" s="13"/>
      <c r="C334" s="13"/>
      <c r="D334" s="13"/>
      <c r="E334" s="13"/>
      <c r="F334" s="13"/>
      <c r="G334" s="13"/>
      <c r="H334" s="13"/>
    </row>
    <row r="335" spans="1:8" ht="15" customHeight="1" x14ac:dyDescent="0.25">
      <c r="A335" s="13"/>
      <c r="C335" s="13"/>
      <c r="D335" s="13"/>
      <c r="E335" s="13"/>
      <c r="F335" s="13"/>
      <c r="G335" s="13"/>
      <c r="H335" s="13"/>
    </row>
    <row r="336" spans="1:8" ht="15" customHeight="1" x14ac:dyDescent="0.25">
      <c r="A336" s="13"/>
      <c r="C336" s="13"/>
      <c r="D336" s="13"/>
      <c r="E336" s="13"/>
      <c r="F336" s="13"/>
      <c r="G336" s="13"/>
      <c r="H336" s="13"/>
    </row>
    <row r="337" spans="1:8" ht="15" customHeight="1" x14ac:dyDescent="0.25">
      <c r="A337" s="13"/>
      <c r="C337" s="13"/>
      <c r="D337" s="13"/>
      <c r="E337" s="13"/>
      <c r="F337" s="13"/>
      <c r="G337" s="13"/>
      <c r="H337" s="13"/>
    </row>
    <row r="338" spans="1:8" x14ac:dyDescent="0.25">
      <c r="A338" s="13"/>
      <c r="C338" s="13"/>
      <c r="D338" s="13"/>
      <c r="E338" s="13"/>
      <c r="F338" s="13"/>
      <c r="G338" s="13"/>
      <c r="H338" s="13"/>
    </row>
    <row r="339" spans="1:8" ht="15" customHeight="1" x14ac:dyDescent="0.25">
      <c r="A339" s="13"/>
      <c r="C339" s="13"/>
      <c r="D339" s="13"/>
      <c r="E339" s="13"/>
      <c r="F339" s="13"/>
      <c r="G339" s="13"/>
      <c r="H339" s="13"/>
    </row>
    <row r="340" spans="1:8" ht="15" customHeight="1" x14ac:dyDescent="0.25">
      <c r="A340" s="13"/>
      <c r="C340" s="13"/>
      <c r="D340" s="13"/>
      <c r="E340" s="13"/>
      <c r="F340" s="13"/>
      <c r="G340" s="13"/>
      <c r="H340" s="13"/>
    </row>
    <row r="341" spans="1:8" ht="15" customHeight="1" x14ac:dyDescent="0.25">
      <c r="A341" s="13"/>
      <c r="C341" s="13"/>
      <c r="D341" s="13"/>
      <c r="E341" s="13"/>
      <c r="F341" s="13"/>
      <c r="G341" s="13"/>
      <c r="H341" s="13"/>
    </row>
    <row r="342" spans="1:8" ht="15" customHeight="1" x14ac:dyDescent="0.25">
      <c r="A342" s="13"/>
      <c r="C342" s="13"/>
      <c r="D342" s="13"/>
      <c r="E342" s="13"/>
      <c r="F342" s="13"/>
      <c r="G342" s="13"/>
      <c r="H342" s="13"/>
    </row>
    <row r="343" spans="1:8" ht="15" customHeight="1" x14ac:dyDescent="0.25">
      <c r="A343" s="13"/>
      <c r="C343" s="13"/>
      <c r="D343" s="13"/>
      <c r="E343" s="13"/>
      <c r="F343" s="13"/>
      <c r="G343" s="13"/>
      <c r="H343" s="13"/>
    </row>
    <row r="344" spans="1:8" ht="15" customHeight="1" x14ac:dyDescent="0.25">
      <c r="A344" s="13"/>
      <c r="C344" s="13"/>
      <c r="D344" s="13"/>
      <c r="E344" s="13"/>
      <c r="F344" s="13"/>
      <c r="G344" s="13"/>
      <c r="H344" s="13"/>
    </row>
    <row r="345" spans="1:8" ht="15" customHeight="1" x14ac:dyDescent="0.25">
      <c r="A345" s="13"/>
      <c r="C345" s="13"/>
      <c r="D345" s="13"/>
      <c r="E345" s="13"/>
      <c r="F345" s="13"/>
      <c r="G345" s="13"/>
      <c r="H345" s="13"/>
    </row>
    <row r="346" spans="1:8" ht="15" customHeight="1" x14ac:dyDescent="0.25">
      <c r="A346" s="13"/>
      <c r="C346" s="13"/>
      <c r="D346" s="13"/>
      <c r="E346" s="13"/>
      <c r="F346" s="13"/>
      <c r="G346" s="13"/>
      <c r="H346" s="13"/>
    </row>
    <row r="347" spans="1:8" ht="15" customHeight="1" x14ac:dyDescent="0.25">
      <c r="A347" s="13"/>
      <c r="C347" s="13"/>
      <c r="D347" s="13"/>
      <c r="E347" s="13"/>
      <c r="F347" s="13"/>
      <c r="G347" s="13"/>
      <c r="H347" s="13"/>
    </row>
    <row r="348" spans="1:8" ht="15" customHeight="1" x14ac:dyDescent="0.25">
      <c r="A348" s="13"/>
      <c r="C348" s="13"/>
      <c r="D348" s="13"/>
      <c r="E348" s="13"/>
      <c r="F348" s="13"/>
      <c r="G348" s="13"/>
      <c r="H348" s="13"/>
    </row>
    <row r="349" spans="1:8" ht="15" customHeight="1" x14ac:dyDescent="0.25">
      <c r="A349" s="13"/>
      <c r="C349" s="13"/>
      <c r="D349" s="13"/>
      <c r="E349" s="13"/>
      <c r="F349" s="13"/>
      <c r="G349" s="13"/>
      <c r="H349" s="13"/>
    </row>
    <row r="350" spans="1:8" ht="15" customHeight="1" x14ac:dyDescent="0.25">
      <c r="A350" s="13"/>
      <c r="C350" s="13"/>
      <c r="D350" s="13"/>
      <c r="E350" s="13"/>
      <c r="F350" s="13"/>
      <c r="G350" s="13"/>
      <c r="H350" s="13"/>
    </row>
    <row r="351" spans="1:8" ht="15" customHeight="1" x14ac:dyDescent="0.25">
      <c r="A351" s="13"/>
      <c r="C351" s="13"/>
      <c r="D351" s="13"/>
      <c r="E351" s="13"/>
      <c r="F351" s="13"/>
      <c r="G351" s="13"/>
      <c r="H351" s="13"/>
    </row>
    <row r="352" spans="1:8" ht="15" customHeight="1" x14ac:dyDescent="0.25">
      <c r="A352" s="13"/>
      <c r="C352" s="13"/>
      <c r="D352" s="13"/>
      <c r="E352" s="13"/>
      <c r="F352" s="13"/>
      <c r="G352" s="13"/>
      <c r="H352" s="13"/>
    </row>
    <row r="353" spans="1:8" ht="15" customHeight="1" x14ac:dyDescent="0.25">
      <c r="A353" s="13"/>
      <c r="C353" s="13"/>
      <c r="D353" s="13"/>
      <c r="E353" s="13"/>
      <c r="F353" s="13"/>
      <c r="G353" s="13"/>
      <c r="H353" s="13"/>
    </row>
    <row r="354" spans="1:8" ht="15" customHeight="1" x14ac:dyDescent="0.25">
      <c r="A354" s="13"/>
      <c r="C354" s="13"/>
      <c r="D354" s="13"/>
      <c r="E354" s="13"/>
      <c r="F354" s="13"/>
      <c r="G354" s="13"/>
      <c r="H354" s="13"/>
    </row>
    <row r="355" spans="1:8" ht="15" customHeight="1" x14ac:dyDescent="0.25">
      <c r="A355" s="13"/>
      <c r="C355" s="13"/>
      <c r="D355" s="13"/>
      <c r="E355" s="13"/>
      <c r="F355" s="13"/>
      <c r="G355" s="13"/>
      <c r="H355" s="13"/>
    </row>
    <row r="356" spans="1:8" ht="15" customHeight="1" x14ac:dyDescent="0.25">
      <c r="A356" s="13"/>
      <c r="C356" s="13"/>
      <c r="D356" s="13"/>
      <c r="E356" s="13"/>
      <c r="F356" s="13"/>
      <c r="G356" s="13"/>
      <c r="H356" s="13"/>
    </row>
    <row r="357" spans="1:8" ht="15" customHeight="1" x14ac:dyDescent="0.25">
      <c r="A357" s="13"/>
      <c r="C357" s="13"/>
      <c r="D357" s="13"/>
      <c r="E357" s="13"/>
      <c r="F357" s="13"/>
      <c r="G357" s="13"/>
      <c r="H357" s="13"/>
    </row>
    <row r="358" spans="1:8" ht="15" customHeight="1" x14ac:dyDescent="0.25">
      <c r="A358" s="13"/>
      <c r="C358" s="13"/>
      <c r="D358" s="13"/>
      <c r="E358" s="13"/>
      <c r="F358" s="13"/>
      <c r="G358" s="13"/>
      <c r="H358" s="13"/>
    </row>
    <row r="359" spans="1:8" ht="15" customHeight="1" x14ac:dyDescent="0.25">
      <c r="A359" s="13"/>
      <c r="C359" s="13"/>
      <c r="D359" s="13"/>
      <c r="E359" s="13"/>
      <c r="F359" s="13"/>
      <c r="G359" s="13"/>
      <c r="H359" s="13"/>
    </row>
    <row r="360" spans="1:8" ht="15" customHeight="1" x14ac:dyDescent="0.25">
      <c r="A360" s="13"/>
      <c r="C360" s="13"/>
      <c r="D360" s="13"/>
      <c r="E360" s="13"/>
      <c r="F360" s="13"/>
      <c r="G360" s="13"/>
      <c r="H360" s="13"/>
    </row>
    <row r="361" spans="1:8" ht="15" customHeight="1" x14ac:dyDescent="0.25">
      <c r="A361" s="13"/>
      <c r="C361" s="13"/>
      <c r="D361" s="13"/>
      <c r="E361" s="13"/>
      <c r="F361" s="13"/>
      <c r="G361" s="13"/>
      <c r="H361" s="13"/>
    </row>
    <row r="362" spans="1:8" ht="15" customHeight="1" x14ac:dyDescent="0.25">
      <c r="A362" s="13"/>
      <c r="C362" s="13"/>
      <c r="D362" s="13"/>
      <c r="E362" s="13"/>
      <c r="F362" s="13"/>
      <c r="G362" s="13"/>
      <c r="H362" s="13"/>
    </row>
    <row r="363" spans="1:8" ht="15" customHeight="1" x14ac:dyDescent="0.25">
      <c r="A363" s="13"/>
      <c r="C363" s="13"/>
      <c r="D363" s="13"/>
      <c r="E363" s="13"/>
      <c r="F363" s="13"/>
      <c r="G363" s="13"/>
      <c r="H363" s="13"/>
    </row>
    <row r="364" spans="1:8" ht="15" customHeight="1" x14ac:dyDescent="0.25">
      <c r="A364" s="13"/>
      <c r="C364" s="13"/>
      <c r="D364" s="13"/>
      <c r="E364" s="13"/>
      <c r="F364" s="13"/>
      <c r="G364" s="13"/>
      <c r="H364" s="13"/>
    </row>
    <row r="365" spans="1:8" ht="15" customHeight="1" x14ac:dyDescent="0.25">
      <c r="A365" s="13"/>
      <c r="C365" s="13"/>
      <c r="D365" s="13"/>
      <c r="E365" s="13"/>
      <c r="F365" s="13"/>
      <c r="G365" s="13"/>
      <c r="H365" s="13"/>
    </row>
    <row r="366" spans="1:8" ht="15" customHeight="1" x14ac:dyDescent="0.25">
      <c r="A366" s="13"/>
      <c r="C366" s="13"/>
      <c r="D366" s="13"/>
      <c r="E366" s="13"/>
      <c r="F366" s="13"/>
      <c r="G366" s="13"/>
      <c r="H366" s="13"/>
    </row>
    <row r="367" spans="1:8" ht="15" customHeight="1" x14ac:dyDescent="0.25">
      <c r="A367" s="13"/>
      <c r="C367" s="13"/>
      <c r="D367" s="13"/>
      <c r="E367" s="13"/>
      <c r="F367" s="13"/>
      <c r="G367" s="13"/>
      <c r="H367" s="13"/>
    </row>
    <row r="368" spans="1:8" ht="15" customHeight="1" x14ac:dyDescent="0.25">
      <c r="A368" s="13"/>
      <c r="C368" s="13"/>
      <c r="D368" s="13"/>
      <c r="E368" s="13"/>
      <c r="F368" s="13"/>
      <c r="G368" s="13"/>
      <c r="H368" s="13"/>
    </row>
    <row r="369" spans="1:8" ht="15" customHeight="1" x14ac:dyDescent="0.25">
      <c r="A369" s="13"/>
      <c r="C369" s="13"/>
      <c r="D369" s="13"/>
      <c r="E369" s="13"/>
      <c r="F369" s="13"/>
      <c r="G369" s="13"/>
      <c r="H369" s="13"/>
    </row>
    <row r="370" spans="1:8" ht="15" customHeight="1" x14ac:dyDescent="0.25">
      <c r="A370" s="13"/>
      <c r="C370" s="13"/>
      <c r="D370" s="13"/>
      <c r="E370" s="13"/>
      <c r="F370" s="13"/>
      <c r="G370" s="13"/>
      <c r="H370" s="13"/>
    </row>
    <row r="371" spans="1:8" ht="15" customHeight="1" x14ac:dyDescent="0.25">
      <c r="A371" s="13"/>
      <c r="C371" s="13"/>
      <c r="D371" s="13"/>
      <c r="E371" s="13"/>
      <c r="F371" s="13"/>
      <c r="G371" s="13"/>
      <c r="H371" s="13"/>
    </row>
    <row r="372" spans="1:8" ht="15" customHeight="1" x14ac:dyDescent="0.25">
      <c r="A372" s="13"/>
      <c r="C372" s="13"/>
      <c r="D372" s="13"/>
      <c r="E372" s="13"/>
      <c r="F372" s="13"/>
      <c r="G372" s="13"/>
      <c r="H372" s="13"/>
    </row>
    <row r="373" spans="1:8" ht="15" customHeight="1" x14ac:dyDescent="0.25">
      <c r="A373" s="13"/>
      <c r="C373" s="13"/>
      <c r="D373" s="13"/>
      <c r="E373" s="13"/>
      <c r="F373" s="13"/>
      <c r="G373" s="13"/>
      <c r="H373" s="13"/>
    </row>
    <row r="374" spans="1:8" ht="15" customHeight="1" x14ac:dyDescent="0.25">
      <c r="A374" s="13"/>
      <c r="C374" s="13"/>
      <c r="D374" s="13"/>
      <c r="E374" s="13"/>
      <c r="F374" s="13"/>
      <c r="G374" s="13"/>
      <c r="H374" s="13"/>
    </row>
    <row r="375" spans="1:8" ht="15" customHeight="1" x14ac:dyDescent="0.25">
      <c r="A375" s="13"/>
      <c r="C375" s="13"/>
      <c r="D375" s="13"/>
      <c r="E375" s="13"/>
      <c r="F375" s="13"/>
      <c r="G375" s="13"/>
      <c r="H375" s="13"/>
    </row>
    <row r="376" spans="1:8" ht="15" customHeight="1" x14ac:dyDescent="0.25">
      <c r="A376" s="13"/>
      <c r="C376" s="13"/>
      <c r="D376" s="13"/>
      <c r="E376" s="13"/>
      <c r="F376" s="13"/>
      <c r="G376" s="13"/>
      <c r="H376" s="13"/>
    </row>
    <row r="377" spans="1:8" ht="15" customHeight="1" x14ac:dyDescent="0.25">
      <c r="A377" s="13"/>
      <c r="C377" s="13"/>
      <c r="D377" s="13"/>
      <c r="E377" s="13"/>
      <c r="F377" s="13"/>
      <c r="G377" s="13"/>
      <c r="H377" s="13"/>
    </row>
    <row r="378" spans="1:8" ht="15" customHeight="1" x14ac:dyDescent="0.25">
      <c r="A378" s="13"/>
      <c r="C378" s="13"/>
      <c r="D378" s="13"/>
      <c r="E378" s="13"/>
      <c r="F378" s="13"/>
      <c r="G378" s="13"/>
      <c r="H378" s="13"/>
    </row>
    <row r="379" spans="1:8" ht="15" customHeight="1" x14ac:dyDescent="0.25">
      <c r="A379" s="13"/>
      <c r="C379" s="13"/>
      <c r="D379" s="13"/>
      <c r="E379" s="13"/>
      <c r="F379" s="13"/>
      <c r="G379" s="13"/>
      <c r="H379" s="13"/>
    </row>
    <row r="380" spans="1:8" ht="15" customHeight="1" x14ac:dyDescent="0.25">
      <c r="A380" s="13"/>
      <c r="C380" s="13"/>
      <c r="D380" s="13"/>
      <c r="E380" s="13"/>
      <c r="F380" s="13"/>
      <c r="G380" s="13"/>
      <c r="H380" s="13"/>
    </row>
    <row r="381" spans="1:8" ht="15" customHeight="1" x14ac:dyDescent="0.25">
      <c r="A381" s="13"/>
      <c r="C381" s="13"/>
      <c r="D381" s="13"/>
      <c r="E381" s="13"/>
      <c r="F381" s="13"/>
      <c r="G381" s="13"/>
      <c r="H381" s="13"/>
    </row>
    <row r="382" spans="1:8" ht="15" customHeight="1" x14ac:dyDescent="0.25">
      <c r="A382" s="13"/>
      <c r="C382" s="13"/>
      <c r="D382" s="13"/>
      <c r="E382" s="13"/>
      <c r="F382" s="13"/>
      <c r="G382" s="13"/>
      <c r="H382" s="13"/>
    </row>
    <row r="383" spans="1:8" ht="15" customHeight="1" x14ac:dyDescent="0.25">
      <c r="A383" s="13"/>
      <c r="C383" s="13"/>
      <c r="D383" s="13"/>
      <c r="E383" s="13"/>
      <c r="F383" s="13"/>
      <c r="G383" s="13"/>
      <c r="H383" s="13"/>
    </row>
    <row r="384" spans="1:8" ht="15" customHeight="1" x14ac:dyDescent="0.25">
      <c r="A384" s="13"/>
      <c r="C384" s="13"/>
      <c r="D384" s="13"/>
      <c r="E384" s="13"/>
      <c r="F384" s="13"/>
      <c r="G384" s="13"/>
      <c r="H384" s="13"/>
    </row>
    <row r="385" spans="1:8" ht="15" customHeight="1" x14ac:dyDescent="0.25">
      <c r="A385" s="13"/>
      <c r="C385" s="13"/>
      <c r="D385" s="13"/>
      <c r="E385" s="13"/>
      <c r="F385" s="13"/>
      <c r="G385" s="13"/>
      <c r="H385" s="13"/>
    </row>
    <row r="386" spans="1:8" ht="15" customHeight="1" x14ac:dyDescent="0.25">
      <c r="A386" s="13"/>
      <c r="C386" s="13"/>
      <c r="D386" s="13"/>
      <c r="E386" s="13"/>
      <c r="F386" s="13"/>
      <c r="G386" s="13"/>
      <c r="H386" s="13"/>
    </row>
    <row r="387" spans="1:8" ht="15" customHeight="1" x14ac:dyDescent="0.25">
      <c r="A387" s="13"/>
      <c r="C387" s="13"/>
      <c r="D387" s="13"/>
      <c r="E387" s="13"/>
      <c r="F387" s="13"/>
      <c r="G387" s="13"/>
      <c r="H387" s="13"/>
    </row>
    <row r="388" spans="1:8" ht="15" customHeight="1" x14ac:dyDescent="0.25">
      <c r="A388" s="13"/>
      <c r="C388" s="13"/>
      <c r="D388" s="13"/>
      <c r="E388" s="13"/>
      <c r="F388" s="13"/>
      <c r="G388" s="13"/>
      <c r="H388" s="13"/>
    </row>
    <row r="389" spans="1:8" ht="15" customHeight="1" x14ac:dyDescent="0.25">
      <c r="A389" s="13"/>
      <c r="C389" s="13"/>
      <c r="D389" s="13"/>
      <c r="E389" s="13"/>
      <c r="F389" s="13"/>
      <c r="G389" s="13"/>
      <c r="H389" s="13"/>
    </row>
    <row r="390" spans="1:8" ht="15" customHeight="1" x14ac:dyDescent="0.25">
      <c r="A390" s="13"/>
      <c r="C390" s="13"/>
      <c r="D390" s="13"/>
      <c r="E390" s="13"/>
      <c r="F390" s="13"/>
      <c r="G390" s="13"/>
      <c r="H390" s="13"/>
    </row>
    <row r="391" spans="1:8" ht="15" customHeight="1" x14ac:dyDescent="0.25">
      <c r="A391" s="13"/>
      <c r="C391" s="13"/>
      <c r="D391" s="13"/>
      <c r="E391" s="13"/>
      <c r="F391" s="13"/>
      <c r="G391" s="13"/>
      <c r="H391" s="13"/>
    </row>
    <row r="392" spans="1:8" ht="15" customHeight="1" x14ac:dyDescent="0.25">
      <c r="A392" s="13"/>
      <c r="C392" s="13"/>
      <c r="D392" s="13"/>
      <c r="E392" s="13"/>
      <c r="F392" s="13"/>
      <c r="G392" s="13"/>
      <c r="H392" s="13"/>
    </row>
    <row r="393" spans="1:8" ht="15" customHeight="1" x14ac:dyDescent="0.25">
      <c r="A393" s="13"/>
      <c r="C393" s="13"/>
      <c r="D393" s="13"/>
      <c r="E393" s="13"/>
      <c r="F393" s="13"/>
      <c r="G393" s="13"/>
      <c r="H393" s="13"/>
    </row>
    <row r="394" spans="1:8" ht="15" customHeight="1" x14ac:dyDescent="0.25">
      <c r="A394" s="13"/>
      <c r="C394" s="13"/>
      <c r="D394" s="13"/>
      <c r="E394" s="13"/>
      <c r="F394" s="13"/>
      <c r="G394" s="13"/>
      <c r="H394" s="13"/>
    </row>
    <row r="395" spans="1:8" ht="15" customHeight="1" x14ac:dyDescent="0.25">
      <c r="A395" s="13"/>
      <c r="C395" s="13"/>
      <c r="D395" s="13"/>
      <c r="E395" s="13"/>
      <c r="F395" s="13"/>
      <c r="G395" s="13"/>
      <c r="H395" s="13"/>
    </row>
    <row r="396" spans="1:8" ht="15" customHeight="1" x14ac:dyDescent="0.25">
      <c r="A396" s="13"/>
      <c r="C396" s="13"/>
      <c r="D396" s="13"/>
      <c r="E396" s="13"/>
      <c r="F396" s="13"/>
      <c r="G396" s="13"/>
      <c r="H396" s="13"/>
    </row>
    <row r="397" spans="1:8" ht="15" customHeight="1" x14ac:dyDescent="0.25">
      <c r="A397" s="13"/>
      <c r="C397" s="13"/>
      <c r="D397" s="13"/>
      <c r="E397" s="13"/>
      <c r="F397" s="13"/>
      <c r="G397" s="13"/>
      <c r="H397" s="13"/>
    </row>
    <row r="398" spans="1:8" ht="15" customHeight="1" x14ac:dyDescent="0.25">
      <c r="A398" s="13"/>
      <c r="C398" s="13"/>
      <c r="D398" s="13"/>
      <c r="E398" s="13"/>
      <c r="F398" s="13"/>
      <c r="G398" s="13"/>
      <c r="H398" s="13"/>
    </row>
    <row r="399" spans="1:8" ht="15" customHeight="1" x14ac:dyDescent="0.25">
      <c r="A399" s="13"/>
      <c r="C399" s="13"/>
      <c r="D399" s="13"/>
      <c r="E399" s="13"/>
      <c r="F399" s="13"/>
      <c r="G399" s="13"/>
      <c r="H399" s="13"/>
    </row>
    <row r="400" spans="1:8" ht="15" customHeight="1" x14ac:dyDescent="0.25">
      <c r="A400" s="13"/>
      <c r="C400" s="13"/>
      <c r="D400" s="13"/>
      <c r="E400" s="13"/>
      <c r="F400" s="13"/>
      <c r="G400" s="13"/>
      <c r="H400" s="13"/>
    </row>
    <row r="401" spans="1:8" ht="15" customHeight="1" x14ac:dyDescent="0.25">
      <c r="A401" s="13"/>
      <c r="C401" s="13"/>
      <c r="D401" s="13"/>
      <c r="E401" s="13"/>
      <c r="F401" s="13"/>
      <c r="G401" s="13"/>
      <c r="H401" s="13"/>
    </row>
    <row r="402" spans="1:8" ht="15" customHeight="1" x14ac:dyDescent="0.25">
      <c r="A402" s="13"/>
      <c r="C402" s="13"/>
      <c r="D402" s="13"/>
      <c r="E402" s="13"/>
      <c r="F402" s="13"/>
      <c r="G402" s="13"/>
      <c r="H402" s="13"/>
    </row>
    <row r="403" spans="1:8" ht="15" customHeight="1" x14ac:dyDescent="0.25">
      <c r="A403" s="13"/>
      <c r="C403" s="13"/>
      <c r="D403" s="13"/>
      <c r="E403" s="13"/>
      <c r="F403" s="13"/>
      <c r="G403" s="13"/>
      <c r="H403" s="13"/>
    </row>
    <row r="404" spans="1:8" ht="15" customHeight="1" x14ac:dyDescent="0.25">
      <c r="A404" s="13"/>
      <c r="C404" s="13"/>
      <c r="D404" s="13"/>
      <c r="E404" s="13"/>
      <c r="F404" s="13"/>
      <c r="G404" s="13"/>
      <c r="H404" s="13"/>
    </row>
    <row r="405" spans="1:8" ht="15" customHeight="1" x14ac:dyDescent="0.25">
      <c r="A405" s="13"/>
      <c r="C405" s="13"/>
      <c r="D405" s="13"/>
      <c r="E405" s="13"/>
      <c r="F405" s="13"/>
      <c r="G405" s="13"/>
      <c r="H405" s="13"/>
    </row>
    <row r="406" spans="1:8" ht="15" customHeight="1" x14ac:dyDescent="0.25">
      <c r="A406" s="13"/>
      <c r="C406" s="13"/>
      <c r="D406" s="13"/>
      <c r="E406" s="13"/>
      <c r="F406" s="13"/>
      <c r="G406" s="13"/>
      <c r="H406" s="13"/>
    </row>
    <row r="407" spans="1:8" ht="15" customHeight="1" x14ac:dyDescent="0.25">
      <c r="A407" s="13"/>
      <c r="C407" s="13"/>
      <c r="D407" s="13"/>
      <c r="E407" s="13"/>
      <c r="F407" s="13"/>
      <c r="G407" s="13"/>
      <c r="H407" s="13"/>
    </row>
    <row r="408" spans="1:8" ht="15" customHeight="1" x14ac:dyDescent="0.25">
      <c r="A408" s="13"/>
      <c r="C408" s="13"/>
      <c r="D408" s="13"/>
      <c r="E408" s="13"/>
      <c r="F408" s="13"/>
      <c r="G408" s="13"/>
      <c r="H408" s="13"/>
    </row>
    <row r="409" spans="1:8" ht="15" customHeight="1" x14ac:dyDescent="0.25">
      <c r="A409" s="13"/>
      <c r="C409" s="13"/>
      <c r="D409" s="13"/>
      <c r="E409" s="13"/>
      <c r="F409" s="13"/>
      <c r="G409" s="13"/>
      <c r="H409" s="13"/>
    </row>
    <row r="410" spans="1:8" ht="15" customHeight="1" x14ac:dyDescent="0.25">
      <c r="A410" s="13"/>
      <c r="C410" s="13"/>
      <c r="D410" s="13"/>
      <c r="E410" s="13"/>
      <c r="F410" s="13"/>
      <c r="G410" s="13"/>
      <c r="H410" s="13"/>
    </row>
    <row r="411" spans="1:8" ht="15" customHeight="1" x14ac:dyDescent="0.25">
      <c r="A411" s="13"/>
      <c r="C411" s="13"/>
      <c r="D411" s="13"/>
      <c r="E411" s="13"/>
      <c r="F411" s="13"/>
      <c r="G411" s="13"/>
      <c r="H411" s="13"/>
    </row>
    <row r="412" spans="1:8" ht="15" customHeight="1" x14ac:dyDescent="0.25">
      <c r="A412" s="13"/>
      <c r="C412" s="13"/>
      <c r="D412" s="13"/>
      <c r="E412" s="13"/>
      <c r="F412" s="13"/>
      <c r="G412" s="13"/>
      <c r="H412" s="13"/>
    </row>
    <row r="413" spans="1:8" ht="15" customHeight="1" x14ac:dyDescent="0.25">
      <c r="A413" s="13"/>
      <c r="C413" s="13"/>
      <c r="D413" s="13"/>
      <c r="E413" s="13"/>
      <c r="F413" s="13"/>
      <c r="G413" s="13"/>
      <c r="H413" s="13"/>
    </row>
    <row r="414" spans="1:8" ht="15" customHeight="1" x14ac:dyDescent="0.25">
      <c r="A414" s="13"/>
      <c r="C414" s="13"/>
      <c r="D414" s="13"/>
      <c r="E414" s="13"/>
      <c r="F414" s="13"/>
      <c r="G414" s="13"/>
      <c r="H414" s="13"/>
    </row>
    <row r="415" spans="1:8" ht="15" customHeight="1" x14ac:dyDescent="0.25">
      <c r="A415" s="13"/>
      <c r="C415" s="13"/>
      <c r="D415" s="13"/>
      <c r="E415" s="13"/>
      <c r="F415" s="13"/>
      <c r="G415" s="13"/>
      <c r="H415" s="13"/>
    </row>
    <row r="416" spans="1:8" ht="15" customHeight="1" x14ac:dyDescent="0.25">
      <c r="A416" s="13"/>
      <c r="C416" s="13"/>
      <c r="D416" s="13"/>
      <c r="E416" s="13"/>
      <c r="F416" s="13"/>
      <c r="G416" s="13"/>
      <c r="H416" s="13"/>
    </row>
    <row r="417" spans="1:11" ht="15" customHeight="1" x14ac:dyDescent="0.25">
      <c r="A417" s="13"/>
      <c r="C417" s="13"/>
      <c r="D417" s="13"/>
      <c r="E417" s="13"/>
      <c r="F417" s="13"/>
      <c r="G417" s="13"/>
      <c r="H417" s="13"/>
    </row>
    <row r="418" spans="1:11" ht="15" customHeight="1" x14ac:dyDescent="0.25">
      <c r="A418" s="13"/>
      <c r="C418" s="13"/>
      <c r="D418" s="13"/>
      <c r="E418" s="13"/>
      <c r="F418" s="13"/>
      <c r="G418" s="13"/>
      <c r="H418" s="13"/>
    </row>
    <row r="419" spans="1:11" ht="15" customHeight="1" x14ac:dyDescent="0.25">
      <c r="A419" s="13"/>
      <c r="C419" s="13"/>
      <c r="D419" s="13"/>
      <c r="E419" s="13"/>
      <c r="F419" s="13"/>
      <c r="G419" s="13"/>
      <c r="H419" s="13"/>
    </row>
    <row r="420" spans="1:11" ht="15" customHeight="1" x14ac:dyDescent="0.25">
      <c r="A420" s="13"/>
      <c r="C420" s="13"/>
      <c r="D420" s="13"/>
      <c r="E420" s="13"/>
      <c r="F420" s="13"/>
      <c r="G420" s="13"/>
      <c r="H420" s="13"/>
    </row>
    <row r="421" spans="1:11" ht="15" customHeight="1" x14ac:dyDescent="0.25">
      <c r="A421" s="13"/>
      <c r="C421" s="13"/>
      <c r="D421" s="13"/>
      <c r="E421" s="13"/>
      <c r="F421" s="13"/>
      <c r="G421" s="13"/>
      <c r="H421" s="13"/>
    </row>
    <row r="422" spans="1:11" ht="15" customHeight="1" x14ac:dyDescent="0.25">
      <c r="A422" s="13"/>
      <c r="C422" s="13"/>
      <c r="D422" s="13"/>
      <c r="E422" s="13"/>
      <c r="F422" s="13"/>
      <c r="G422" s="13"/>
      <c r="H422" s="13"/>
    </row>
    <row r="423" spans="1:11" ht="15" customHeight="1" x14ac:dyDescent="0.25">
      <c r="A423" s="13"/>
      <c r="C423" s="13"/>
      <c r="D423" s="13"/>
      <c r="E423" s="13"/>
      <c r="F423" s="13"/>
      <c r="G423" s="13"/>
      <c r="H423" s="13"/>
    </row>
    <row r="424" spans="1:11" ht="15" customHeight="1" x14ac:dyDescent="0.25">
      <c r="A424" s="13"/>
      <c r="C424" s="13"/>
      <c r="D424" s="13"/>
      <c r="E424" s="13"/>
      <c r="F424" s="13"/>
      <c r="G424" s="13"/>
      <c r="H424" s="13"/>
    </row>
    <row r="425" spans="1:11" ht="15" customHeight="1" x14ac:dyDescent="0.25">
      <c r="A425" s="13"/>
      <c r="C425" s="13"/>
      <c r="D425" s="13"/>
      <c r="E425" s="13"/>
      <c r="F425" s="13"/>
      <c r="G425" s="13"/>
      <c r="H425" s="13"/>
    </row>
    <row r="426" spans="1:11" ht="15" customHeight="1" x14ac:dyDescent="0.25">
      <c r="J426" s="5"/>
      <c r="K426" s="5"/>
    </row>
    <row r="427" spans="1:11" ht="15" customHeight="1" x14ac:dyDescent="0.25">
      <c r="J427" s="5"/>
      <c r="K427" s="5"/>
    </row>
    <row r="428" spans="1:11" ht="15" customHeight="1" x14ac:dyDescent="0.25">
      <c r="J428" s="5"/>
      <c r="K428" s="5"/>
    </row>
    <row r="429" spans="1:11" ht="15" customHeight="1" x14ac:dyDescent="0.25">
      <c r="J429" s="5"/>
      <c r="K429" s="5"/>
    </row>
    <row r="430" spans="1:11" ht="15" customHeight="1" x14ac:dyDescent="0.25">
      <c r="J430" s="5"/>
      <c r="K430" s="5"/>
    </row>
    <row r="431" spans="1:11" ht="15" customHeight="1" x14ac:dyDescent="0.25">
      <c r="J431" s="5"/>
      <c r="K431" s="5"/>
    </row>
    <row r="432" spans="1:11" ht="15" customHeight="1" x14ac:dyDescent="0.25">
      <c r="J432" s="5"/>
      <c r="K432" s="5"/>
    </row>
    <row r="433" spans="10:11" ht="15" customHeight="1" x14ac:dyDescent="0.25">
      <c r="J433" s="5"/>
      <c r="K433" s="5"/>
    </row>
    <row r="434" spans="10:11" ht="15" customHeight="1" x14ac:dyDescent="0.25">
      <c r="J434" s="5"/>
      <c r="K434" s="5"/>
    </row>
    <row r="435" spans="10:11" ht="15" customHeight="1" x14ac:dyDescent="0.25">
      <c r="J435" s="5"/>
      <c r="K435" s="5"/>
    </row>
    <row r="436" spans="10:11" ht="15" customHeight="1" x14ac:dyDescent="0.25">
      <c r="J436" s="5"/>
      <c r="K436" s="5"/>
    </row>
    <row r="437" spans="10:11" ht="15" customHeight="1" x14ac:dyDescent="0.25">
      <c r="J437" s="5"/>
      <c r="K437" s="5"/>
    </row>
    <row r="438" spans="10:11" ht="15" customHeight="1" x14ac:dyDescent="0.25">
      <c r="J438" s="5"/>
      <c r="K438" s="5"/>
    </row>
    <row r="439" spans="10:11" ht="15" customHeight="1" x14ac:dyDescent="0.25">
      <c r="J439" s="5"/>
      <c r="K439" s="5"/>
    </row>
    <row r="440" spans="10:11" ht="15" customHeight="1" x14ac:dyDescent="0.25">
      <c r="J440" s="5"/>
      <c r="K440" s="5"/>
    </row>
    <row r="441" spans="10:11" ht="15" customHeight="1" x14ac:dyDescent="0.25">
      <c r="J441" s="5"/>
      <c r="K441" s="5"/>
    </row>
    <row r="442" spans="10:11" ht="15" customHeight="1" x14ac:dyDescent="0.25">
      <c r="J442" s="5"/>
      <c r="K442" s="5"/>
    </row>
    <row r="443" spans="10:11" ht="15" customHeight="1" x14ac:dyDescent="0.25">
      <c r="J443" s="5"/>
      <c r="K443" s="5"/>
    </row>
    <row r="444" spans="10:11" ht="15" customHeight="1" x14ac:dyDescent="0.25">
      <c r="J444" s="5"/>
      <c r="K444" s="5"/>
    </row>
    <row r="445" spans="10:11" ht="15" customHeight="1" x14ac:dyDescent="0.25">
      <c r="J445" s="5"/>
      <c r="K445" s="5"/>
    </row>
    <row r="446" spans="10:11" ht="15" customHeight="1" x14ac:dyDescent="0.25">
      <c r="J446" s="5"/>
      <c r="K446" s="5"/>
    </row>
    <row r="447" spans="10:11" ht="15" customHeight="1" x14ac:dyDescent="0.25">
      <c r="J447" s="5"/>
      <c r="K447" s="5"/>
    </row>
    <row r="448" spans="10:11" ht="15" customHeight="1" x14ac:dyDescent="0.25">
      <c r="J448" s="5"/>
      <c r="K448" s="5"/>
    </row>
    <row r="449" spans="1:11" ht="15" customHeight="1" x14ac:dyDescent="0.25">
      <c r="J449" s="5"/>
      <c r="K449" s="5"/>
    </row>
    <row r="450" spans="1:11" ht="15" customHeight="1" x14ac:dyDescent="0.25">
      <c r="J450" s="5"/>
      <c r="K450" s="5"/>
    </row>
    <row r="451" spans="1:11" ht="15" customHeight="1" x14ac:dyDescent="0.25">
      <c r="J451" s="5"/>
      <c r="K451" s="5"/>
    </row>
    <row r="452" spans="1:11" ht="15" customHeight="1" x14ac:dyDescent="0.25">
      <c r="J452" s="5"/>
      <c r="K452" s="5"/>
    </row>
    <row r="453" spans="1:11" ht="15" customHeight="1" x14ac:dyDescent="0.25">
      <c r="J453" s="5"/>
      <c r="K453" s="5"/>
    </row>
    <row r="454" spans="1:11" ht="15" customHeight="1" x14ac:dyDescent="0.25">
      <c r="J454" s="5"/>
      <c r="K454" s="5"/>
    </row>
    <row r="455" spans="1:11" ht="15" customHeight="1" x14ac:dyDescent="0.25">
      <c r="J455" s="5"/>
      <c r="K455" s="5"/>
    </row>
    <row r="456" spans="1:11" ht="15" customHeight="1" x14ac:dyDescent="0.25">
      <c r="J456" s="5"/>
      <c r="K456" s="5"/>
    </row>
    <row r="457" spans="1:11" ht="15" customHeight="1" x14ac:dyDescent="0.25">
      <c r="J457" s="5"/>
      <c r="K457" s="5"/>
    </row>
    <row r="458" spans="1:11" ht="15" customHeight="1" x14ac:dyDescent="0.25">
      <c r="J458" s="5"/>
      <c r="K458" s="5"/>
    </row>
    <row r="459" spans="1:11" ht="15" customHeight="1" x14ac:dyDescent="0.25">
      <c r="J459" s="5"/>
      <c r="K459" s="5"/>
    </row>
    <row r="460" spans="1:11" ht="15" customHeight="1" x14ac:dyDescent="0.25">
      <c r="J460" s="5"/>
      <c r="K460" s="5"/>
    </row>
    <row r="461" spans="1:11" ht="15" customHeight="1" x14ac:dyDescent="0.25">
      <c r="J461" s="5"/>
      <c r="K461" s="5"/>
    </row>
    <row r="462" spans="1:11" ht="15" customHeight="1" x14ac:dyDescent="0.25">
      <c r="A462" s="13"/>
      <c r="C462" s="13"/>
      <c r="D462" s="13"/>
      <c r="E462" s="13"/>
      <c r="F462" s="13"/>
      <c r="G462" s="13"/>
      <c r="J462" s="5"/>
      <c r="K462" s="5"/>
    </row>
    <row r="463" spans="1:11" ht="15" customHeight="1" x14ac:dyDescent="0.25">
      <c r="A463" s="13"/>
      <c r="C463" s="13"/>
      <c r="D463" s="13"/>
      <c r="E463" s="13"/>
      <c r="F463" s="13"/>
      <c r="G463" s="13"/>
      <c r="J463" s="5"/>
      <c r="K463" s="5"/>
    </row>
    <row r="464" spans="1:11" ht="15" customHeight="1" x14ac:dyDescent="0.25">
      <c r="A464" s="13"/>
      <c r="C464" s="13"/>
      <c r="D464" s="13"/>
      <c r="E464" s="13"/>
      <c r="F464" s="13"/>
      <c r="G464" s="13"/>
      <c r="J464" s="5"/>
      <c r="K464" s="5"/>
    </row>
    <row r="465" spans="1:11" ht="15" customHeight="1" x14ac:dyDescent="0.25">
      <c r="A465" s="13"/>
      <c r="C465" s="13"/>
      <c r="D465" s="13"/>
      <c r="E465" s="13"/>
      <c r="F465" s="13"/>
      <c r="G465" s="13"/>
      <c r="J465" s="5"/>
      <c r="K465" s="5"/>
    </row>
    <row r="466" spans="1:11" ht="15" customHeight="1" x14ac:dyDescent="0.25">
      <c r="A466" s="13"/>
      <c r="C466" s="13"/>
      <c r="D466" s="13"/>
      <c r="E466" s="13"/>
      <c r="F466" s="13"/>
      <c r="G466" s="13"/>
      <c r="J466" s="5"/>
      <c r="K466" s="5"/>
    </row>
    <row r="467" spans="1:11" ht="15" customHeight="1" x14ac:dyDescent="0.25">
      <c r="A467" s="13"/>
      <c r="C467" s="13"/>
      <c r="D467" s="13"/>
      <c r="E467" s="13"/>
      <c r="F467" s="13"/>
      <c r="G467" s="13"/>
      <c r="J467" s="5"/>
      <c r="K467" s="5"/>
    </row>
    <row r="468" spans="1:11" ht="15" customHeight="1" x14ac:dyDescent="0.25">
      <c r="A468" s="13"/>
      <c r="C468" s="13"/>
      <c r="D468" s="13"/>
      <c r="E468" s="13"/>
      <c r="F468" s="13"/>
      <c r="G468" s="13"/>
      <c r="J468" s="5"/>
      <c r="K468" s="5"/>
    </row>
    <row r="469" spans="1:11" ht="15" customHeight="1" x14ac:dyDescent="0.25">
      <c r="A469" s="13"/>
      <c r="C469" s="13"/>
      <c r="D469" s="13"/>
      <c r="E469" s="13"/>
      <c r="F469" s="13"/>
      <c r="G469" s="13"/>
      <c r="J469" s="5"/>
      <c r="K469" s="5"/>
    </row>
    <row r="470" spans="1:11" ht="15" customHeight="1" x14ac:dyDescent="0.25">
      <c r="A470" s="13"/>
      <c r="C470" s="13"/>
      <c r="D470" s="13"/>
      <c r="E470" s="13"/>
      <c r="F470" s="13"/>
      <c r="G470" s="13"/>
      <c r="J470" s="5"/>
      <c r="K470" s="5"/>
    </row>
    <row r="471" spans="1:11" ht="15" customHeight="1" x14ac:dyDescent="0.25">
      <c r="A471" s="13"/>
      <c r="C471" s="13"/>
      <c r="D471" s="13"/>
      <c r="E471" s="13"/>
      <c r="F471" s="13"/>
      <c r="G471" s="13"/>
      <c r="J471" s="5"/>
      <c r="K471" s="5"/>
    </row>
    <row r="472" spans="1:11" ht="15" customHeight="1" x14ac:dyDescent="0.25">
      <c r="A472" s="13"/>
      <c r="C472" s="13"/>
      <c r="D472" s="13"/>
      <c r="E472" s="13"/>
      <c r="F472" s="13"/>
      <c r="G472" s="13"/>
      <c r="J472" s="5"/>
      <c r="K472" s="5"/>
    </row>
    <row r="473" spans="1:11" ht="15" customHeight="1" x14ac:dyDescent="0.25">
      <c r="A473" s="13"/>
      <c r="C473" s="13"/>
      <c r="D473" s="13"/>
      <c r="E473" s="13"/>
      <c r="F473" s="13"/>
      <c r="G473" s="13"/>
      <c r="J473" s="5"/>
      <c r="K473" s="5"/>
    </row>
    <row r="474" spans="1:11" ht="15" customHeight="1" x14ac:dyDescent="0.25">
      <c r="A474" s="13"/>
      <c r="C474" s="13"/>
      <c r="D474" s="13"/>
      <c r="E474" s="13"/>
      <c r="F474" s="13"/>
      <c r="G474" s="13"/>
      <c r="J474" s="5"/>
      <c r="K474" s="5"/>
    </row>
    <row r="475" spans="1:11" ht="15" customHeight="1" x14ac:dyDescent="0.25">
      <c r="A475" s="13"/>
      <c r="C475" s="13"/>
      <c r="D475" s="13"/>
      <c r="E475" s="13"/>
      <c r="F475" s="13"/>
      <c r="G475" s="13"/>
      <c r="J475" s="5"/>
      <c r="K475" s="5"/>
    </row>
    <row r="476" spans="1:11" ht="15" customHeight="1" x14ac:dyDescent="0.25">
      <c r="A476" s="13"/>
      <c r="C476" s="13"/>
      <c r="D476" s="13"/>
      <c r="E476" s="13"/>
      <c r="F476" s="13"/>
      <c r="G476" s="13"/>
      <c r="J476" s="5"/>
      <c r="K476" s="5"/>
    </row>
    <row r="477" spans="1:11" ht="15" customHeight="1" x14ac:dyDescent="0.25">
      <c r="A477" s="13"/>
      <c r="C477" s="13"/>
      <c r="D477" s="13"/>
      <c r="E477" s="13"/>
      <c r="F477" s="13"/>
      <c r="G477" s="13"/>
      <c r="J477" s="5"/>
      <c r="K477" s="5"/>
    </row>
    <row r="478" spans="1:11" ht="15" customHeight="1" x14ac:dyDescent="0.25">
      <c r="A478" s="13"/>
      <c r="C478" s="13"/>
      <c r="D478" s="13"/>
      <c r="E478" s="13"/>
      <c r="F478" s="13"/>
      <c r="G478" s="13"/>
      <c r="J478" s="5"/>
      <c r="K478" s="5"/>
    </row>
    <row r="479" spans="1:11" ht="15" customHeight="1" x14ac:dyDescent="0.25">
      <c r="A479" s="13"/>
      <c r="C479" s="13"/>
      <c r="D479" s="13"/>
      <c r="E479" s="13"/>
      <c r="F479" s="13"/>
      <c r="G479" s="13"/>
      <c r="J479" s="5"/>
      <c r="K479" s="5"/>
    </row>
    <row r="480" spans="1:11" ht="15" customHeight="1" x14ac:dyDescent="0.25">
      <c r="A480" s="13"/>
      <c r="C480" s="13"/>
      <c r="D480" s="13"/>
      <c r="E480" s="13"/>
      <c r="F480" s="13"/>
      <c r="G480" s="13"/>
      <c r="J480" s="5"/>
      <c r="K480" s="5"/>
    </row>
    <row r="481" spans="1:11" ht="15" customHeight="1" x14ac:dyDescent="0.25">
      <c r="A481" s="13"/>
      <c r="C481" s="13"/>
      <c r="D481" s="13"/>
      <c r="E481" s="13"/>
      <c r="F481" s="13"/>
      <c r="G481" s="13"/>
      <c r="J481" s="5"/>
      <c r="K481" s="5"/>
    </row>
    <row r="482" spans="1:11" ht="15" customHeight="1" x14ac:dyDescent="0.25">
      <c r="A482" s="13"/>
      <c r="C482" s="13"/>
      <c r="D482" s="13"/>
      <c r="E482" s="13"/>
      <c r="F482" s="13"/>
      <c r="G482" s="13"/>
      <c r="J482" s="5"/>
      <c r="K482" s="5"/>
    </row>
    <row r="483" spans="1:11" ht="15" customHeight="1" x14ac:dyDescent="0.25">
      <c r="A483" s="13"/>
      <c r="C483" s="13"/>
      <c r="D483" s="13"/>
      <c r="E483" s="13"/>
      <c r="F483" s="13"/>
      <c r="G483" s="13"/>
      <c r="J483" s="5"/>
      <c r="K483" s="5"/>
    </row>
    <row r="484" spans="1:11" ht="15" customHeight="1" x14ac:dyDescent="0.25">
      <c r="A484" s="13"/>
      <c r="C484" s="13"/>
      <c r="D484" s="13"/>
      <c r="E484" s="13"/>
      <c r="F484" s="13"/>
      <c r="G484" s="13"/>
      <c r="J484" s="5"/>
      <c r="K484" s="5"/>
    </row>
    <row r="485" spans="1:11" ht="15" customHeight="1" x14ac:dyDescent="0.25">
      <c r="A485" s="13"/>
      <c r="C485" s="13"/>
      <c r="D485" s="13"/>
      <c r="E485" s="13"/>
      <c r="F485" s="13"/>
      <c r="G485" s="13"/>
      <c r="J485" s="5"/>
      <c r="K485" s="5"/>
    </row>
    <row r="486" spans="1:11" ht="15" customHeight="1" x14ac:dyDescent="0.25">
      <c r="A486" s="13"/>
      <c r="C486" s="13"/>
      <c r="D486" s="13"/>
      <c r="E486" s="13"/>
      <c r="F486" s="13"/>
      <c r="G486" s="13"/>
      <c r="J486" s="5"/>
      <c r="K486" s="5"/>
    </row>
    <row r="487" spans="1:11" ht="15" customHeight="1" x14ac:dyDescent="0.25">
      <c r="A487" s="13"/>
      <c r="C487" s="13"/>
      <c r="D487" s="13"/>
      <c r="E487" s="13"/>
      <c r="F487" s="13"/>
      <c r="G487" s="13"/>
      <c r="J487" s="5"/>
      <c r="K487" s="5"/>
    </row>
    <row r="488" spans="1:11" ht="15" customHeight="1" x14ac:dyDescent="0.25">
      <c r="A488" s="13"/>
      <c r="C488" s="13"/>
      <c r="D488" s="13"/>
      <c r="E488" s="13"/>
      <c r="F488" s="13"/>
      <c r="G488" s="13"/>
      <c r="J488" s="5"/>
      <c r="K488" s="5"/>
    </row>
    <row r="489" spans="1:11" ht="15" customHeight="1" x14ac:dyDescent="0.25">
      <c r="A489" s="13"/>
      <c r="C489" s="13"/>
      <c r="D489" s="13"/>
      <c r="E489" s="13"/>
      <c r="F489" s="13"/>
      <c r="G489" s="13"/>
      <c r="J489" s="5"/>
      <c r="K489" s="5"/>
    </row>
    <row r="490" spans="1:11" ht="15" customHeight="1" x14ac:dyDescent="0.25">
      <c r="A490" s="13"/>
      <c r="C490" s="13"/>
      <c r="D490" s="13"/>
      <c r="E490" s="13"/>
      <c r="F490" s="13"/>
      <c r="G490" s="13"/>
      <c r="J490" s="5"/>
      <c r="K490" s="5"/>
    </row>
    <row r="491" spans="1:11" ht="15" customHeight="1" x14ac:dyDescent="0.25">
      <c r="A491" s="13"/>
      <c r="C491" s="13"/>
      <c r="D491" s="13"/>
      <c r="E491" s="13"/>
      <c r="F491" s="13"/>
      <c r="G491" s="13"/>
      <c r="J491" s="5"/>
      <c r="K491" s="5"/>
    </row>
    <row r="492" spans="1:11" ht="15" customHeight="1" x14ac:dyDescent="0.25">
      <c r="A492" s="13"/>
      <c r="C492" s="13"/>
      <c r="D492" s="13"/>
      <c r="E492" s="13"/>
      <c r="F492" s="13"/>
      <c r="G492" s="13"/>
      <c r="J492" s="5"/>
      <c r="K492" s="5"/>
    </row>
    <row r="493" spans="1:11" ht="15" customHeight="1" x14ac:dyDescent="0.25">
      <c r="A493" s="13"/>
      <c r="C493" s="13"/>
      <c r="D493" s="13"/>
      <c r="E493" s="13"/>
      <c r="F493" s="13"/>
      <c r="G493" s="13"/>
      <c r="J493" s="5"/>
      <c r="K493" s="5"/>
    </row>
    <row r="494" spans="1:11" ht="15" customHeight="1" x14ac:dyDescent="0.25">
      <c r="A494" s="13"/>
      <c r="C494" s="13"/>
      <c r="D494" s="13"/>
      <c r="E494" s="13"/>
      <c r="F494" s="13"/>
      <c r="G494" s="13"/>
      <c r="J494" s="5"/>
      <c r="K494" s="5"/>
    </row>
    <row r="495" spans="1:11" ht="15" customHeight="1" x14ac:dyDescent="0.25">
      <c r="A495" s="13"/>
      <c r="C495" s="13"/>
      <c r="D495" s="13"/>
      <c r="E495" s="13"/>
      <c r="F495" s="13"/>
      <c r="G495" s="13"/>
      <c r="J495" s="5"/>
      <c r="K495" s="5"/>
    </row>
    <row r="496" spans="1:11" ht="15" customHeight="1" x14ac:dyDescent="0.25">
      <c r="A496" s="13"/>
      <c r="C496" s="13"/>
      <c r="D496" s="13"/>
      <c r="E496" s="13"/>
      <c r="F496" s="13"/>
      <c r="G496" s="13"/>
      <c r="J496" s="5"/>
      <c r="K496" s="5"/>
    </row>
    <row r="497" spans="1:11" ht="15" customHeight="1" x14ac:dyDescent="0.25">
      <c r="A497" s="13"/>
      <c r="C497" s="13"/>
      <c r="D497" s="13"/>
      <c r="E497" s="13"/>
      <c r="F497" s="13"/>
      <c r="G497" s="13"/>
      <c r="J497" s="5"/>
      <c r="K497" s="5"/>
    </row>
    <row r="498" spans="1:11" ht="15" customHeight="1" x14ac:dyDescent="0.25">
      <c r="A498" s="13"/>
      <c r="C498" s="13"/>
      <c r="D498" s="13"/>
      <c r="E498" s="13"/>
      <c r="F498" s="13"/>
      <c r="G498" s="13"/>
      <c r="J498" s="5"/>
      <c r="K498" s="5"/>
    </row>
    <row r="499" spans="1:11" ht="15" customHeight="1" x14ac:dyDescent="0.25">
      <c r="A499" s="13"/>
      <c r="C499" s="13"/>
      <c r="D499" s="13"/>
      <c r="E499" s="13"/>
      <c r="F499" s="13"/>
      <c r="G499" s="13"/>
      <c r="J499" s="5"/>
      <c r="K499" s="5"/>
    </row>
    <row r="500" spans="1:11" ht="15" customHeight="1" x14ac:dyDescent="0.25">
      <c r="A500" s="13"/>
      <c r="C500" s="13"/>
      <c r="D500" s="13"/>
      <c r="E500" s="13"/>
      <c r="F500" s="13"/>
      <c r="G500" s="13"/>
      <c r="J500" s="5"/>
      <c r="K500" s="5"/>
    </row>
    <row r="501" spans="1:11" ht="15" customHeight="1" x14ac:dyDescent="0.25">
      <c r="A501" s="13"/>
      <c r="C501" s="13"/>
      <c r="D501" s="13"/>
      <c r="E501" s="13"/>
      <c r="F501" s="13"/>
      <c r="G501" s="13"/>
      <c r="J501" s="5"/>
      <c r="K501" s="5"/>
    </row>
    <row r="502" spans="1:11" ht="15" customHeight="1" x14ac:dyDescent="0.25">
      <c r="A502" s="13"/>
      <c r="C502" s="13"/>
      <c r="D502" s="13"/>
      <c r="E502" s="13"/>
      <c r="F502" s="13"/>
      <c r="G502" s="13"/>
      <c r="J502" s="5"/>
      <c r="K502" s="5"/>
    </row>
    <row r="503" spans="1:11" ht="15" customHeight="1" x14ac:dyDescent="0.25">
      <c r="A503" s="13"/>
      <c r="C503" s="13"/>
      <c r="D503" s="13"/>
      <c r="E503" s="13"/>
      <c r="F503" s="13"/>
      <c r="G503" s="13"/>
      <c r="J503" s="5"/>
      <c r="K503" s="5"/>
    </row>
    <row r="504" spans="1:11" ht="15" customHeight="1" x14ac:dyDescent="0.25">
      <c r="A504" s="13"/>
      <c r="C504" s="13"/>
      <c r="D504" s="13"/>
      <c r="E504" s="13"/>
      <c r="F504" s="13"/>
      <c r="G504" s="13"/>
      <c r="J504" s="5"/>
      <c r="K504" s="5"/>
    </row>
    <row r="505" spans="1:11" ht="15" customHeight="1" x14ac:dyDescent="0.25">
      <c r="A505" s="13"/>
      <c r="C505" s="13"/>
      <c r="D505" s="13"/>
      <c r="E505" s="13"/>
      <c r="F505" s="13"/>
      <c r="G505" s="13"/>
      <c r="J505" s="5"/>
      <c r="K505" s="5"/>
    </row>
    <row r="506" spans="1:11" ht="15" customHeight="1" x14ac:dyDescent="0.25">
      <c r="A506" s="13"/>
      <c r="C506" s="13"/>
      <c r="D506" s="13"/>
      <c r="E506" s="13"/>
      <c r="F506" s="13"/>
      <c r="G506" s="13"/>
      <c r="J506" s="5"/>
      <c r="K506" s="5"/>
    </row>
    <row r="507" spans="1:11" ht="15" customHeight="1" x14ac:dyDescent="0.25">
      <c r="A507" s="13"/>
      <c r="C507" s="13"/>
      <c r="D507" s="13"/>
      <c r="E507" s="13"/>
      <c r="F507" s="13"/>
      <c r="G507" s="13"/>
      <c r="J507" s="5"/>
      <c r="K507" s="5"/>
    </row>
    <row r="508" spans="1:11" x14ac:dyDescent="0.25">
      <c r="A508" s="13"/>
      <c r="C508" s="13"/>
      <c r="D508" s="13"/>
      <c r="E508" s="13"/>
      <c r="F508" s="13"/>
      <c r="G508" s="13"/>
      <c r="J508" s="5"/>
      <c r="K508" s="5"/>
    </row>
    <row r="509" spans="1:11" ht="15" customHeight="1" x14ac:dyDescent="0.25">
      <c r="A509" s="13"/>
      <c r="C509" s="13"/>
      <c r="D509" s="13"/>
      <c r="E509" s="13"/>
      <c r="F509" s="13"/>
      <c r="G509" s="13"/>
      <c r="J509" s="5"/>
      <c r="K509" s="5"/>
    </row>
    <row r="510" spans="1:11" ht="15" customHeight="1" x14ac:dyDescent="0.25">
      <c r="A510" s="13"/>
      <c r="C510" s="13"/>
      <c r="D510" s="13"/>
      <c r="E510" s="13"/>
      <c r="F510" s="13"/>
      <c r="G510" s="13"/>
      <c r="J510" s="5"/>
      <c r="K510" s="5"/>
    </row>
    <row r="511" spans="1:11" ht="15" customHeight="1" x14ac:dyDescent="0.25">
      <c r="A511" s="13"/>
      <c r="C511" s="13"/>
      <c r="D511" s="13"/>
      <c r="E511" s="13"/>
      <c r="F511" s="13"/>
      <c r="G511" s="13"/>
      <c r="J511" s="5"/>
      <c r="K511" s="5"/>
    </row>
    <row r="512" spans="1:11" ht="15" customHeight="1" x14ac:dyDescent="0.25">
      <c r="B512" s="5"/>
      <c r="C512" s="1"/>
      <c r="D512" s="1"/>
      <c r="E512" s="1"/>
      <c r="F512" s="2"/>
      <c r="G512" s="2"/>
      <c r="I512" s="11"/>
      <c r="J512" s="5"/>
      <c r="K512" s="5"/>
    </row>
    <row r="513" spans="2:11" ht="15" customHeight="1" x14ac:dyDescent="0.25">
      <c r="B513" s="5"/>
      <c r="C513" s="1"/>
      <c r="D513" s="1"/>
      <c r="E513" s="1"/>
      <c r="F513" s="2"/>
      <c r="G513" s="2"/>
      <c r="I513" s="11"/>
      <c r="J513" s="5"/>
      <c r="K513" s="5"/>
    </row>
    <row r="514" spans="2:11" x14ac:dyDescent="0.25">
      <c r="B514" s="5"/>
      <c r="C514" s="1"/>
      <c r="D514" s="1"/>
      <c r="E514" s="1"/>
      <c r="F514" s="2"/>
      <c r="G514" s="2"/>
      <c r="I514" s="11"/>
      <c r="J514" s="5"/>
      <c r="K514" s="5"/>
    </row>
    <row r="515" spans="2:11" ht="15" customHeight="1" x14ac:dyDescent="0.25">
      <c r="B515" s="5"/>
      <c r="C515" s="1"/>
      <c r="D515" s="1"/>
      <c r="E515" s="1"/>
      <c r="F515" s="2"/>
      <c r="G515" s="2"/>
      <c r="I515" s="11"/>
      <c r="J515" s="5"/>
      <c r="K515" s="5"/>
    </row>
    <row r="516" spans="2:11" ht="15" customHeight="1" x14ac:dyDescent="0.25">
      <c r="B516" s="5"/>
      <c r="C516" s="1"/>
      <c r="D516" s="1"/>
      <c r="E516" s="1"/>
      <c r="F516" s="2"/>
      <c r="G516" s="2"/>
      <c r="I516" s="11"/>
      <c r="J516" s="5"/>
      <c r="K516" s="5"/>
    </row>
    <row r="517" spans="2:11" ht="15" customHeight="1" x14ac:dyDescent="0.25">
      <c r="B517" s="5"/>
      <c r="C517" s="1"/>
      <c r="D517" s="1"/>
      <c r="E517" s="1"/>
      <c r="F517" s="2"/>
      <c r="G517" s="2"/>
      <c r="I517" s="11"/>
      <c r="J517" s="5"/>
      <c r="K517" s="5"/>
    </row>
    <row r="518" spans="2:11" ht="15" customHeight="1" x14ac:dyDescent="0.25">
      <c r="B518" s="5"/>
      <c r="C518" s="1"/>
      <c r="D518" s="1"/>
      <c r="E518" s="1"/>
      <c r="F518" s="2"/>
      <c r="G518" s="2"/>
      <c r="I518" s="11"/>
      <c r="J518" s="5"/>
      <c r="K518" s="5"/>
    </row>
    <row r="519" spans="2:11" ht="15" customHeight="1" x14ac:dyDescent="0.25">
      <c r="B519" s="5"/>
      <c r="C519" s="1"/>
      <c r="D519" s="1"/>
      <c r="E519" s="1"/>
      <c r="F519" s="2"/>
      <c r="G519" s="2"/>
      <c r="I519" s="11"/>
      <c r="J519" s="5"/>
      <c r="K519" s="5"/>
    </row>
    <row r="520" spans="2:11" x14ac:dyDescent="0.25">
      <c r="B520" s="5"/>
      <c r="C520" s="1"/>
      <c r="D520" s="1"/>
      <c r="E520" s="1"/>
      <c r="F520" s="2"/>
      <c r="G520" s="2"/>
      <c r="I520" s="11"/>
      <c r="J520" s="5"/>
      <c r="K520" s="5"/>
    </row>
    <row r="521" spans="2:11" ht="15" customHeight="1" x14ac:dyDescent="0.25">
      <c r="B521" s="5"/>
      <c r="C521" s="1"/>
      <c r="D521" s="1"/>
      <c r="E521" s="1"/>
      <c r="F521" s="2"/>
      <c r="G521" s="2"/>
      <c r="I521" s="11"/>
      <c r="J521" s="5"/>
      <c r="K521" s="5"/>
    </row>
    <row r="522" spans="2:11" ht="15" customHeight="1" x14ac:dyDescent="0.25">
      <c r="B522" s="5"/>
      <c r="C522" s="1"/>
      <c r="D522" s="1"/>
      <c r="E522" s="1"/>
      <c r="F522" s="2"/>
      <c r="G522" s="2"/>
      <c r="I522" s="11"/>
      <c r="J522" s="5"/>
      <c r="K522" s="5"/>
    </row>
    <row r="523" spans="2:11" ht="15" customHeight="1" x14ac:dyDescent="0.25">
      <c r="B523" s="5"/>
      <c r="C523" s="1"/>
      <c r="D523" s="1"/>
      <c r="E523" s="1"/>
      <c r="F523" s="2"/>
      <c r="G523" s="2"/>
      <c r="I523" s="11"/>
      <c r="J523" s="5"/>
      <c r="K523" s="5"/>
    </row>
    <row r="524" spans="2:11" ht="15" customHeight="1" x14ac:dyDescent="0.25">
      <c r="B524" s="5"/>
      <c r="C524" s="1"/>
      <c r="D524" s="1"/>
      <c r="E524" s="1"/>
      <c r="F524" s="2"/>
      <c r="G524" s="2"/>
      <c r="I524" s="11"/>
      <c r="J524" s="5"/>
      <c r="K524" s="5"/>
    </row>
    <row r="525" spans="2:11" ht="15" customHeight="1" x14ac:dyDescent="0.25">
      <c r="B525" s="5"/>
      <c r="C525" s="1"/>
      <c r="D525" s="1"/>
      <c r="E525" s="1"/>
      <c r="F525" s="2"/>
      <c r="G525" s="2"/>
      <c r="I525" s="11"/>
      <c r="J525" s="5"/>
      <c r="K525" s="5"/>
    </row>
    <row r="526" spans="2:11" x14ac:dyDescent="0.25">
      <c r="B526" s="5"/>
      <c r="C526" s="1"/>
      <c r="D526" s="1"/>
      <c r="E526" s="1"/>
      <c r="F526" s="2"/>
      <c r="G526" s="2"/>
      <c r="I526" s="11"/>
      <c r="J526" s="5"/>
      <c r="K526" s="5"/>
    </row>
    <row r="527" spans="2:11" ht="15" customHeight="1" x14ac:dyDescent="0.25">
      <c r="B527" s="5"/>
      <c r="C527" s="1"/>
      <c r="D527" s="1"/>
      <c r="E527" s="1"/>
      <c r="F527" s="2"/>
      <c r="G527" s="2"/>
      <c r="I527" s="11"/>
      <c r="J527" s="5"/>
      <c r="K527" s="5"/>
    </row>
    <row r="528" spans="2:11" ht="15" customHeight="1" x14ac:dyDescent="0.25">
      <c r="B528" s="5"/>
      <c r="C528" s="1"/>
      <c r="D528" s="1"/>
      <c r="E528" s="1"/>
      <c r="F528" s="2"/>
      <c r="G528" s="2"/>
      <c r="I528" s="11"/>
      <c r="J528" s="5"/>
      <c r="K528" s="5"/>
    </row>
    <row r="529" spans="2:11" ht="15" customHeight="1" x14ac:dyDescent="0.25">
      <c r="B529" s="5"/>
      <c r="C529" s="1"/>
      <c r="D529" s="1"/>
      <c r="E529" s="1"/>
      <c r="F529" s="2"/>
      <c r="G529" s="2"/>
      <c r="I529" s="11"/>
      <c r="J529" s="5"/>
      <c r="K529" s="5"/>
    </row>
    <row r="530" spans="2:11" ht="15" customHeight="1" x14ac:dyDescent="0.25">
      <c r="B530" s="5"/>
      <c r="C530" s="1"/>
      <c r="D530" s="1"/>
      <c r="E530" s="1"/>
      <c r="F530" s="2"/>
      <c r="G530" s="2"/>
      <c r="I530" s="11"/>
      <c r="J530" s="5"/>
      <c r="K530" s="5"/>
    </row>
    <row r="531" spans="2:11" ht="15" customHeight="1" x14ac:dyDescent="0.25">
      <c r="B531" s="5"/>
      <c r="C531" s="1"/>
      <c r="D531" s="1"/>
      <c r="E531" s="1"/>
      <c r="F531" s="2"/>
      <c r="G531" s="2"/>
      <c r="I531" s="11"/>
      <c r="J531" s="5"/>
      <c r="K531" s="5"/>
    </row>
    <row r="532" spans="2:11" ht="15" customHeight="1" x14ac:dyDescent="0.25">
      <c r="B532" s="5"/>
      <c r="C532" s="1"/>
      <c r="D532" s="1"/>
      <c r="E532" s="1"/>
      <c r="F532" s="2"/>
      <c r="G532" s="2"/>
      <c r="I532" s="11"/>
      <c r="J532" s="5"/>
      <c r="K532" s="5"/>
    </row>
    <row r="533" spans="2:11" x14ac:dyDescent="0.25">
      <c r="B533" s="5"/>
      <c r="C533" s="1"/>
      <c r="D533" s="1"/>
      <c r="E533" s="1"/>
      <c r="F533" s="2"/>
      <c r="G533" s="2"/>
      <c r="I533" s="11"/>
      <c r="J533" s="5"/>
      <c r="K533" s="5"/>
    </row>
    <row r="534" spans="2:11" ht="15" customHeight="1" x14ac:dyDescent="0.25">
      <c r="B534" s="5"/>
      <c r="C534" s="1"/>
      <c r="D534" s="1"/>
      <c r="E534" s="1"/>
      <c r="F534" s="2"/>
      <c r="G534" s="2"/>
      <c r="I534" s="11"/>
      <c r="J534" s="5"/>
      <c r="K534" s="5"/>
    </row>
    <row r="535" spans="2:11" ht="15" customHeight="1" x14ac:dyDescent="0.25">
      <c r="B535" s="5"/>
      <c r="C535" s="1"/>
      <c r="D535" s="1"/>
      <c r="E535" s="1"/>
      <c r="F535" s="2"/>
      <c r="G535" s="2"/>
      <c r="I535" s="11"/>
      <c r="J535" s="5"/>
      <c r="K535" s="5"/>
    </row>
    <row r="536" spans="2:11" ht="15" customHeight="1" x14ac:dyDescent="0.25">
      <c r="B536" s="5"/>
      <c r="C536" s="1"/>
      <c r="D536" s="1"/>
      <c r="E536" s="1"/>
      <c r="F536" s="2"/>
      <c r="G536" s="2"/>
      <c r="I536" s="11"/>
      <c r="J536" s="5"/>
      <c r="K536" s="5"/>
    </row>
    <row r="537" spans="2:11" ht="15" customHeight="1" x14ac:dyDescent="0.25">
      <c r="B537" s="5"/>
      <c r="C537" s="1"/>
      <c r="D537" s="1"/>
      <c r="E537" s="1"/>
      <c r="F537" s="2"/>
      <c r="G537" s="2"/>
      <c r="I537" s="11"/>
      <c r="J537" s="5"/>
      <c r="K537" s="5"/>
    </row>
    <row r="538" spans="2:11" ht="15" customHeight="1" x14ac:dyDescent="0.25">
      <c r="B538" s="5"/>
      <c r="C538" s="1"/>
      <c r="D538" s="1"/>
      <c r="E538" s="1"/>
      <c r="F538" s="2"/>
      <c r="G538" s="2"/>
      <c r="I538" s="11"/>
      <c r="J538" s="5"/>
      <c r="K538" s="5"/>
    </row>
    <row r="539" spans="2:11" x14ac:dyDescent="0.25">
      <c r="B539" s="5"/>
      <c r="C539" s="1"/>
      <c r="D539" s="1"/>
      <c r="E539" s="1"/>
      <c r="F539" s="2"/>
      <c r="G539" s="2"/>
      <c r="I539" s="11"/>
      <c r="J539" s="5"/>
      <c r="K539" s="5"/>
    </row>
    <row r="540" spans="2:11" ht="15" customHeight="1" x14ac:dyDescent="0.25">
      <c r="B540" s="5"/>
      <c r="C540" s="1"/>
      <c r="D540" s="1"/>
      <c r="E540" s="1"/>
      <c r="F540" s="2"/>
      <c r="G540" s="2"/>
      <c r="I540" s="11"/>
      <c r="J540" s="5"/>
      <c r="K540" s="5"/>
    </row>
    <row r="541" spans="2:11" ht="15" customHeight="1" x14ac:dyDescent="0.25">
      <c r="B541" s="5"/>
      <c r="C541" s="1"/>
      <c r="D541" s="1"/>
      <c r="E541" s="1"/>
      <c r="F541" s="2"/>
      <c r="G541" s="2"/>
      <c r="I541" s="11"/>
      <c r="J541" s="5"/>
      <c r="K541" s="5"/>
    </row>
    <row r="542" spans="2:11" ht="15" customHeight="1" x14ac:dyDescent="0.25">
      <c r="B542" s="5"/>
      <c r="C542" s="1"/>
      <c r="D542" s="1"/>
      <c r="E542" s="1"/>
      <c r="F542" s="2"/>
      <c r="G542" s="2"/>
      <c r="I542" s="11"/>
      <c r="J542" s="5"/>
      <c r="K542" s="5"/>
    </row>
    <row r="543" spans="2:11" ht="15" customHeight="1" x14ac:dyDescent="0.25">
      <c r="B543" s="5"/>
      <c r="C543" s="1"/>
      <c r="D543" s="1"/>
      <c r="E543" s="1"/>
      <c r="F543" s="2"/>
      <c r="G543" s="2"/>
      <c r="I543" s="11"/>
      <c r="J543" s="5"/>
      <c r="K543" s="5"/>
    </row>
    <row r="544" spans="2:11" ht="15" customHeight="1" x14ac:dyDescent="0.25">
      <c r="B544" s="5"/>
      <c r="C544" s="1"/>
      <c r="D544" s="1"/>
      <c r="E544" s="1"/>
      <c r="F544" s="2"/>
      <c r="G544" s="2"/>
      <c r="I544" s="11"/>
      <c r="J544" s="5"/>
      <c r="K544" s="5"/>
    </row>
    <row r="545" spans="2:11" x14ac:dyDescent="0.25">
      <c r="B545" s="5"/>
      <c r="C545" s="1"/>
      <c r="D545" s="1"/>
      <c r="E545" s="1"/>
      <c r="F545" s="2"/>
      <c r="G545" s="2"/>
      <c r="I545" s="11"/>
      <c r="J545" s="5"/>
      <c r="K545" s="5"/>
    </row>
    <row r="546" spans="2:11" x14ac:dyDescent="0.25">
      <c r="B546" s="5"/>
      <c r="C546" s="1"/>
      <c r="D546" s="1"/>
      <c r="E546" s="1"/>
      <c r="F546" s="2"/>
      <c r="G546" s="2"/>
      <c r="I546" s="11"/>
      <c r="J546" s="5"/>
      <c r="K546" s="5"/>
    </row>
    <row r="547" spans="2:11" x14ac:dyDescent="0.25">
      <c r="B547" s="5"/>
      <c r="C547" s="1"/>
      <c r="D547" s="1"/>
      <c r="E547" s="1"/>
      <c r="F547" s="2"/>
      <c r="G547" s="2"/>
      <c r="I547" s="11"/>
      <c r="J547" s="5"/>
      <c r="K547" s="5"/>
    </row>
    <row r="548" spans="2:11" x14ac:dyDescent="0.25">
      <c r="B548" s="5"/>
      <c r="C548" s="1"/>
      <c r="D548" s="1"/>
      <c r="E548" s="1"/>
      <c r="F548" s="2"/>
      <c r="G548" s="2"/>
      <c r="I548" s="11"/>
      <c r="J548" s="5"/>
      <c r="K548" s="5"/>
    </row>
    <row r="549" spans="2:11" x14ac:dyDescent="0.25">
      <c r="B549" s="5"/>
      <c r="C549" s="1"/>
      <c r="D549" s="1"/>
      <c r="E549" s="1"/>
      <c r="F549" s="2"/>
      <c r="G549" s="2"/>
      <c r="I549" s="11"/>
      <c r="J549" s="5"/>
      <c r="K549" s="5"/>
    </row>
    <row r="550" spans="2:11" x14ac:dyDescent="0.25">
      <c r="B550" s="5"/>
      <c r="C550" s="1"/>
      <c r="D550" s="1"/>
      <c r="E550" s="1"/>
      <c r="F550" s="2"/>
      <c r="G550" s="2"/>
      <c r="I550" s="11"/>
      <c r="J550" s="5"/>
      <c r="K550" s="5"/>
    </row>
    <row r="551" spans="2:11" x14ac:dyDescent="0.25">
      <c r="B551" s="5"/>
      <c r="C551" s="1"/>
      <c r="D551" s="1"/>
      <c r="E551" s="1"/>
      <c r="F551" s="2"/>
      <c r="G551" s="2"/>
      <c r="I551" s="11"/>
      <c r="J551" s="5"/>
      <c r="K551" s="5"/>
    </row>
    <row r="552" spans="2:11" x14ac:dyDescent="0.25">
      <c r="B552" s="5"/>
      <c r="C552" s="1"/>
      <c r="D552" s="1"/>
      <c r="E552" s="1"/>
      <c r="F552" s="2"/>
      <c r="G552" s="2"/>
      <c r="I552" s="11"/>
      <c r="J552" s="5"/>
      <c r="K552" s="5"/>
    </row>
    <row r="553" spans="2:11" x14ac:dyDescent="0.25">
      <c r="B553" s="5"/>
      <c r="C553" s="1"/>
      <c r="D553" s="1"/>
      <c r="E553" s="1"/>
      <c r="F553" s="2"/>
      <c r="G553" s="2"/>
      <c r="I553" s="11"/>
      <c r="J553" s="5"/>
      <c r="K553" s="5"/>
    </row>
    <row r="554" spans="2:11" x14ac:dyDescent="0.25">
      <c r="B554" s="5"/>
      <c r="C554" s="1"/>
      <c r="D554" s="1"/>
      <c r="E554" s="1"/>
      <c r="F554" s="2"/>
      <c r="G554" s="2"/>
      <c r="I554" s="11"/>
      <c r="J554" s="5"/>
      <c r="K554" s="5"/>
    </row>
    <row r="555" spans="2:11" x14ac:dyDescent="0.25">
      <c r="B555" s="5"/>
      <c r="C555" s="1"/>
      <c r="D555" s="1"/>
      <c r="E555" s="1"/>
      <c r="F555" s="2"/>
      <c r="G555" s="2"/>
      <c r="I555" s="11"/>
      <c r="J555" s="5"/>
      <c r="K555" s="5"/>
    </row>
    <row r="556" spans="2:11" x14ac:dyDescent="0.25">
      <c r="B556" s="5"/>
      <c r="C556" s="1"/>
      <c r="D556" s="1"/>
      <c r="E556" s="1"/>
      <c r="F556" s="2"/>
      <c r="G556" s="2"/>
      <c r="I556" s="11"/>
      <c r="J556" s="5"/>
      <c r="K556" s="5"/>
    </row>
    <row r="557" spans="2:11" x14ac:dyDescent="0.25">
      <c r="B557" s="5"/>
      <c r="C557" s="1"/>
      <c r="D557" s="1"/>
      <c r="E557" s="1"/>
      <c r="F557" s="2"/>
      <c r="G557" s="2"/>
      <c r="I557" s="11"/>
      <c r="J557" s="5"/>
      <c r="K557" s="5"/>
    </row>
    <row r="558" spans="2:11" x14ac:dyDescent="0.25">
      <c r="B558" s="5"/>
      <c r="C558" s="1"/>
      <c r="D558" s="1"/>
      <c r="E558" s="1"/>
      <c r="F558" s="2"/>
      <c r="G558" s="2"/>
      <c r="I558" s="11"/>
      <c r="J558" s="5"/>
      <c r="K558" s="5"/>
    </row>
    <row r="559" spans="2:11" x14ac:dyDescent="0.25">
      <c r="B559" s="5"/>
      <c r="C559" s="1"/>
      <c r="D559" s="1"/>
      <c r="E559" s="1"/>
      <c r="F559" s="2"/>
      <c r="G559" s="2"/>
      <c r="I559" s="11"/>
      <c r="J559" s="5"/>
      <c r="K559" s="5"/>
    </row>
    <row r="560" spans="2:11" x14ac:dyDescent="0.25">
      <c r="B560" s="5"/>
      <c r="C560" s="1"/>
      <c r="D560" s="1"/>
      <c r="E560" s="1"/>
      <c r="F560" s="2"/>
      <c r="G560" s="2"/>
      <c r="I560" s="11"/>
      <c r="J560" s="5"/>
      <c r="K560" s="5"/>
    </row>
    <row r="561" spans="2:11" x14ac:dyDescent="0.25">
      <c r="B561" s="5"/>
      <c r="C561" s="1"/>
      <c r="D561" s="1"/>
      <c r="E561" s="1"/>
      <c r="F561" s="2"/>
      <c r="G561" s="2"/>
      <c r="I561" s="11"/>
      <c r="J561" s="5"/>
      <c r="K561" s="5"/>
    </row>
    <row r="562" spans="2:11" x14ac:dyDescent="0.25">
      <c r="B562" s="5"/>
      <c r="C562" s="1"/>
      <c r="D562" s="1"/>
      <c r="E562" s="1"/>
      <c r="F562" s="2"/>
      <c r="G562" s="2"/>
      <c r="I562" s="11"/>
      <c r="J562" s="5"/>
      <c r="K562" s="5"/>
    </row>
    <row r="563" spans="2:11" x14ac:dyDescent="0.25">
      <c r="B563" s="5"/>
      <c r="C563" s="1"/>
      <c r="D563" s="1"/>
      <c r="E563" s="1"/>
      <c r="F563" s="2"/>
      <c r="G563" s="2"/>
      <c r="I563" s="11"/>
      <c r="J563" s="5"/>
      <c r="K563" s="5"/>
    </row>
    <row r="564" spans="2:11" x14ac:dyDescent="0.25">
      <c r="B564" s="5"/>
      <c r="C564" s="1"/>
      <c r="D564" s="1"/>
      <c r="E564" s="1"/>
      <c r="F564" s="2"/>
      <c r="G564" s="2"/>
      <c r="I564" s="11"/>
      <c r="J564" s="5"/>
      <c r="K564" s="5"/>
    </row>
    <row r="565" spans="2:11" x14ac:dyDescent="0.25">
      <c r="B565" s="5"/>
      <c r="C565" s="1"/>
      <c r="D565" s="1"/>
      <c r="E565" s="1"/>
      <c r="F565" s="2"/>
      <c r="G565" s="2"/>
      <c r="I565" s="11"/>
      <c r="J565" s="5"/>
      <c r="K565" s="5"/>
    </row>
    <row r="566" spans="2:11" x14ac:dyDescent="0.25">
      <c r="B566" s="5"/>
      <c r="C566" s="1"/>
      <c r="D566" s="1"/>
      <c r="E566" s="1"/>
      <c r="F566" s="2"/>
      <c r="G566" s="2"/>
      <c r="I566" s="11"/>
      <c r="J566" s="5"/>
      <c r="K566" s="5"/>
    </row>
    <row r="567" spans="2:11" x14ac:dyDescent="0.25">
      <c r="B567" s="5"/>
      <c r="C567" s="1"/>
      <c r="D567" s="1"/>
      <c r="E567" s="1"/>
      <c r="F567" s="2"/>
      <c r="G567" s="2"/>
      <c r="I567" s="11"/>
      <c r="J567" s="5"/>
      <c r="K567" s="5"/>
    </row>
    <row r="568" spans="2:11" x14ac:dyDescent="0.25">
      <c r="B568" s="5"/>
      <c r="C568" s="1"/>
      <c r="D568" s="1"/>
      <c r="E568" s="1"/>
      <c r="F568" s="2"/>
      <c r="G568" s="2"/>
      <c r="I568" s="11"/>
      <c r="J568" s="5"/>
      <c r="K568" s="5"/>
    </row>
    <row r="569" spans="2:11" x14ac:dyDescent="0.25">
      <c r="B569" s="5"/>
      <c r="C569" s="1"/>
      <c r="D569" s="1"/>
      <c r="E569" s="1"/>
      <c r="F569" s="2"/>
      <c r="G569" s="2"/>
      <c r="I569" s="11"/>
      <c r="J569" s="5"/>
      <c r="K569" s="5"/>
    </row>
    <row r="570" spans="2:11" x14ac:dyDescent="0.25">
      <c r="B570" s="5"/>
      <c r="C570" s="1"/>
      <c r="D570" s="1"/>
      <c r="E570" s="1"/>
      <c r="F570" s="2"/>
      <c r="G570" s="2"/>
      <c r="I570" s="11"/>
      <c r="J570" s="5"/>
      <c r="K570" s="5"/>
    </row>
    <row r="571" spans="2:11" x14ac:dyDescent="0.25">
      <c r="B571" s="5"/>
      <c r="C571" s="1"/>
      <c r="D571" s="1"/>
      <c r="E571" s="1"/>
      <c r="F571" s="2"/>
      <c r="G571" s="2"/>
      <c r="I571" s="11"/>
      <c r="J571" s="5"/>
      <c r="K571" s="5"/>
    </row>
    <row r="572" spans="2:11" x14ac:dyDescent="0.25">
      <c r="B572" s="5"/>
      <c r="C572" s="1"/>
      <c r="D572" s="1"/>
      <c r="E572" s="1"/>
      <c r="F572" s="2"/>
      <c r="G572" s="2"/>
      <c r="I572" s="11"/>
      <c r="J572" s="5"/>
      <c r="K572" s="5"/>
    </row>
    <row r="573" spans="2:11" x14ac:dyDescent="0.25">
      <c r="B573" s="5"/>
      <c r="C573" s="1"/>
      <c r="D573" s="1"/>
      <c r="E573" s="1"/>
      <c r="F573" s="2"/>
      <c r="G573" s="2"/>
      <c r="I573" s="11"/>
      <c r="J573" s="5"/>
      <c r="K573" s="5"/>
    </row>
    <row r="574" spans="2:11" x14ac:dyDescent="0.25">
      <c r="B574" s="5"/>
      <c r="C574" s="1"/>
      <c r="D574" s="1"/>
      <c r="E574" s="1"/>
      <c r="F574" s="2"/>
      <c r="G574" s="2"/>
      <c r="I574" s="11"/>
      <c r="J574" s="5"/>
      <c r="K574" s="5"/>
    </row>
    <row r="575" spans="2:11" x14ac:dyDescent="0.25">
      <c r="B575" s="5"/>
      <c r="C575" s="1"/>
      <c r="D575" s="1"/>
      <c r="E575" s="1"/>
      <c r="F575" s="2"/>
      <c r="G575" s="2"/>
      <c r="I575" s="11"/>
      <c r="J575" s="5"/>
      <c r="K575" s="5"/>
    </row>
    <row r="576" spans="2:11" x14ac:dyDescent="0.25">
      <c r="B576" s="5"/>
      <c r="C576" s="1"/>
      <c r="D576" s="1"/>
      <c r="E576" s="1"/>
      <c r="F576" s="2"/>
      <c r="G576" s="2"/>
      <c r="I576" s="11"/>
      <c r="J576" s="5"/>
      <c r="K576" s="5"/>
    </row>
    <row r="577" spans="2:11" x14ac:dyDescent="0.25">
      <c r="B577" s="5"/>
      <c r="C577" s="1"/>
      <c r="D577" s="1"/>
      <c r="E577" s="1"/>
      <c r="F577" s="2"/>
      <c r="G577" s="2"/>
      <c r="I577" s="11"/>
      <c r="J577" s="5"/>
      <c r="K577" s="5"/>
    </row>
    <row r="578" spans="2:11" x14ac:dyDescent="0.25">
      <c r="B578" s="5"/>
      <c r="C578" s="1"/>
      <c r="D578" s="1"/>
      <c r="E578" s="1"/>
      <c r="F578" s="2"/>
      <c r="G578" s="2"/>
      <c r="I578" s="11"/>
      <c r="J578" s="5"/>
      <c r="K578" s="5"/>
    </row>
    <row r="579" spans="2:11" x14ac:dyDescent="0.25">
      <c r="C579" s="1"/>
      <c r="D579" s="1"/>
      <c r="E579" s="1"/>
      <c r="F579" s="2"/>
      <c r="G579" s="2"/>
      <c r="I579" s="11"/>
      <c r="K579" s="5"/>
    </row>
    <row r="580" spans="2:11" x14ac:dyDescent="0.25">
      <c r="C580" s="1"/>
      <c r="D580" s="1"/>
      <c r="E580" s="1"/>
      <c r="F580" s="2"/>
      <c r="G580" s="2"/>
      <c r="I580" s="11"/>
      <c r="K580" s="5"/>
    </row>
    <row r="581" spans="2:11" x14ac:dyDescent="0.25">
      <c r="C581" s="1"/>
      <c r="D581" s="1"/>
      <c r="E581" s="1"/>
      <c r="F581" s="2"/>
      <c r="G581" s="2"/>
      <c r="I581" s="11"/>
      <c r="K581" s="5"/>
    </row>
    <row r="582" spans="2:11" x14ac:dyDescent="0.25">
      <c r="C582" s="1"/>
      <c r="D582" s="1"/>
      <c r="E582" s="1"/>
      <c r="F582" s="2"/>
      <c r="G582" s="2"/>
      <c r="I582" s="11"/>
      <c r="K582" s="5"/>
    </row>
    <row r="583" spans="2:11" x14ac:dyDescent="0.25">
      <c r="C583" s="1"/>
      <c r="D583" s="1"/>
      <c r="E583" s="1"/>
      <c r="F583" s="2"/>
      <c r="G583" s="2"/>
      <c r="I583" s="11"/>
      <c r="K583" s="5"/>
    </row>
    <row r="584" spans="2:11" x14ac:dyDescent="0.25">
      <c r="C584" s="1"/>
      <c r="D584" s="1"/>
      <c r="E584" s="1"/>
      <c r="F584" s="2"/>
      <c r="G584" s="2"/>
      <c r="I584" s="11"/>
      <c r="K584" s="5"/>
    </row>
    <row r="585" spans="2:11" x14ac:dyDescent="0.25">
      <c r="C585" s="1"/>
      <c r="D585" s="1"/>
      <c r="E585" s="1"/>
      <c r="F585" s="2"/>
      <c r="G585" s="2"/>
      <c r="I585" s="11"/>
      <c r="K585" s="5"/>
    </row>
    <row r="586" spans="2:11" x14ac:dyDescent="0.25">
      <c r="C586" s="1"/>
      <c r="D586" s="1"/>
      <c r="E586" s="1"/>
      <c r="F586" s="2"/>
      <c r="G586" s="2"/>
      <c r="I586" s="11"/>
    </row>
    <row r="587" spans="2:11" x14ac:dyDescent="0.25">
      <c r="C587" s="1"/>
      <c r="D587" s="1"/>
      <c r="E587" s="1"/>
      <c r="F587" s="2"/>
      <c r="G587" s="2"/>
      <c r="I587" s="11"/>
    </row>
    <row r="588" spans="2:11" x14ac:dyDescent="0.25">
      <c r="C588" s="1"/>
      <c r="D588" s="1"/>
      <c r="E588" s="1"/>
      <c r="F588" s="2"/>
      <c r="G588" s="2"/>
      <c r="I588" s="11"/>
    </row>
    <row r="589" spans="2:11" x14ac:dyDescent="0.25">
      <c r="C589" s="1"/>
      <c r="D589" s="1"/>
      <c r="E589" s="1"/>
      <c r="F589" s="2"/>
      <c r="G589" s="2"/>
      <c r="I589" s="11"/>
    </row>
    <row r="590" spans="2:11" x14ac:dyDescent="0.25">
      <c r="C590" s="1"/>
      <c r="D590" s="1"/>
      <c r="E590" s="1"/>
      <c r="F590" s="2"/>
      <c r="G590" s="2"/>
      <c r="I590" s="11"/>
    </row>
    <row r="591" spans="2:11" x14ac:dyDescent="0.25">
      <c r="C591" s="1"/>
      <c r="D591" s="1"/>
      <c r="E591" s="1"/>
      <c r="F591" s="2"/>
      <c r="G591" s="2"/>
      <c r="I591" s="11"/>
    </row>
    <row r="592" spans="2:11" x14ac:dyDescent="0.25">
      <c r="C592" s="1"/>
      <c r="D592" s="1"/>
      <c r="E592" s="1"/>
      <c r="F592" s="2"/>
      <c r="G592" s="2"/>
      <c r="I592" s="11"/>
    </row>
    <row r="593" spans="3:9" x14ac:dyDescent="0.25">
      <c r="C593" s="1"/>
      <c r="D593" s="1"/>
      <c r="E593" s="1"/>
      <c r="F593" s="2"/>
      <c r="G593" s="2"/>
      <c r="I593" s="11"/>
    </row>
    <row r="594" spans="3:9" x14ac:dyDescent="0.25">
      <c r="C594" s="1"/>
      <c r="D594" s="1"/>
      <c r="E594" s="1"/>
      <c r="F594" s="2"/>
      <c r="G594" s="2"/>
      <c r="I594" s="11"/>
    </row>
    <row r="595" spans="3:9" x14ac:dyDescent="0.25">
      <c r="C595" s="1"/>
      <c r="D595" s="1"/>
      <c r="E595" s="1"/>
      <c r="F595" s="2"/>
      <c r="G595" s="2"/>
      <c r="I595" s="11"/>
    </row>
    <row r="596" spans="3:9" x14ac:dyDescent="0.25">
      <c r="C596" s="1"/>
      <c r="D596" s="1"/>
      <c r="E596" s="1"/>
      <c r="F596" s="2"/>
      <c r="G596" s="2"/>
      <c r="I596" s="11"/>
    </row>
    <row r="597" spans="3:9" x14ac:dyDescent="0.25">
      <c r="C597" s="1"/>
      <c r="D597" s="1"/>
      <c r="E597" s="1"/>
      <c r="F597" s="2"/>
      <c r="G597" s="2"/>
      <c r="I597" s="11"/>
    </row>
    <row r="598" spans="3:9" x14ac:dyDescent="0.25">
      <c r="C598" s="1"/>
      <c r="D598" s="1"/>
      <c r="E598" s="1"/>
      <c r="F598" s="2"/>
      <c r="G598" s="2"/>
      <c r="I598" s="11"/>
    </row>
    <row r="599" spans="3:9" x14ac:dyDescent="0.25">
      <c r="C599" s="1"/>
      <c r="D599" s="1"/>
      <c r="E599" s="1"/>
      <c r="F599" s="2"/>
      <c r="G599" s="2"/>
      <c r="I599" s="11"/>
    </row>
    <row r="600" spans="3:9" x14ac:dyDescent="0.25">
      <c r="C600" s="1"/>
      <c r="D600" s="1"/>
      <c r="E600" s="1"/>
      <c r="F600" s="2"/>
      <c r="G600" s="2"/>
      <c r="I600" s="11"/>
    </row>
    <row r="601" spans="3:9" x14ac:dyDescent="0.25">
      <c r="C601" s="1"/>
      <c r="D601" s="1"/>
      <c r="E601" s="1"/>
      <c r="F601" s="2"/>
      <c r="G601" s="2"/>
      <c r="I601" s="11"/>
    </row>
    <row r="602" spans="3:9" x14ac:dyDescent="0.25">
      <c r="C602" s="1"/>
      <c r="D602" s="1"/>
      <c r="E602" s="1"/>
      <c r="F602" s="2"/>
      <c r="G602" s="2"/>
      <c r="I602" s="11"/>
    </row>
    <row r="603" spans="3:9" x14ac:dyDescent="0.25">
      <c r="C603" s="1"/>
      <c r="D603" s="1"/>
      <c r="E603" s="1"/>
      <c r="F603" s="2"/>
      <c r="G603" s="2"/>
      <c r="I603" s="11"/>
    </row>
    <row r="604" spans="3:9" x14ac:dyDescent="0.25">
      <c r="C604" s="1"/>
      <c r="D604" s="1"/>
      <c r="E604" s="1"/>
      <c r="F604" s="2"/>
      <c r="G604" s="2"/>
      <c r="I604" s="11"/>
    </row>
    <row r="605" spans="3:9" x14ac:dyDescent="0.25">
      <c r="C605" s="1"/>
      <c r="D605" s="1"/>
      <c r="E605" s="1"/>
      <c r="F605" s="2"/>
      <c r="G605" s="2"/>
      <c r="I605" s="11"/>
    </row>
    <row r="606" spans="3:9" x14ac:dyDescent="0.25">
      <c r="C606" s="1"/>
      <c r="D606" s="1"/>
      <c r="E606" s="1"/>
      <c r="F606" s="2"/>
      <c r="G606" s="2"/>
      <c r="I606" s="11"/>
    </row>
    <row r="607" spans="3:9" x14ac:dyDescent="0.25">
      <c r="C607" s="1"/>
      <c r="D607" s="1"/>
      <c r="E607" s="1"/>
      <c r="F607" s="2"/>
      <c r="G607" s="2"/>
      <c r="I607" s="11"/>
    </row>
    <row r="608" spans="3:9" x14ac:dyDescent="0.25">
      <c r="C608" s="1"/>
      <c r="D608" s="1"/>
      <c r="E608" s="1"/>
      <c r="F608" s="2"/>
      <c r="G608" s="2"/>
      <c r="I608" s="11"/>
    </row>
    <row r="609" spans="3:9" x14ac:dyDescent="0.25">
      <c r="C609" s="1"/>
      <c r="D609" s="1"/>
      <c r="E609" s="1"/>
      <c r="F609" s="2"/>
      <c r="G609" s="2"/>
      <c r="I609" s="11"/>
    </row>
    <row r="610" spans="3:9" x14ac:dyDescent="0.25">
      <c r="C610" s="1"/>
      <c r="D610" s="1"/>
      <c r="E610" s="1"/>
      <c r="F610" s="2"/>
      <c r="G610" s="2"/>
      <c r="I610" s="11"/>
    </row>
    <row r="611" spans="3:9" x14ac:dyDescent="0.25">
      <c r="C611" s="1"/>
      <c r="D611" s="1"/>
      <c r="E611" s="1"/>
      <c r="F611" s="2"/>
      <c r="G611" s="2"/>
      <c r="I611" s="11"/>
    </row>
    <row r="612" spans="3:9" x14ac:dyDescent="0.25">
      <c r="C612" s="1"/>
      <c r="D612" s="1"/>
      <c r="E612" s="1"/>
      <c r="F612" s="2"/>
      <c r="G612" s="2"/>
      <c r="I612" s="11"/>
    </row>
    <row r="613" spans="3:9" x14ac:dyDescent="0.25">
      <c r="C613" s="1"/>
      <c r="D613" s="1"/>
      <c r="E613" s="1"/>
      <c r="F613" s="2"/>
      <c r="G613" s="2"/>
      <c r="I613" s="11"/>
    </row>
    <row r="614" spans="3:9" x14ac:dyDescent="0.25">
      <c r="C614" s="1"/>
      <c r="D614" s="1"/>
      <c r="E614" s="1"/>
      <c r="F614" s="2"/>
      <c r="G614" s="2"/>
      <c r="I614" s="11"/>
    </row>
    <row r="615" spans="3:9" x14ac:dyDescent="0.25">
      <c r="C615" s="1"/>
      <c r="D615" s="1"/>
      <c r="E615" s="1"/>
      <c r="F615" s="2"/>
      <c r="G615" s="2"/>
      <c r="I615" s="11"/>
    </row>
    <row r="616" spans="3:9" x14ac:dyDescent="0.25">
      <c r="C616" s="1"/>
      <c r="D616" s="1"/>
      <c r="E616" s="1"/>
      <c r="F616" s="2"/>
      <c r="G616" s="2"/>
      <c r="I616" s="11"/>
    </row>
    <row r="617" spans="3:9" x14ac:dyDescent="0.25">
      <c r="C617" s="1"/>
      <c r="D617" s="1"/>
      <c r="E617" s="1"/>
      <c r="F617" s="2"/>
      <c r="G617" s="2"/>
      <c r="I617" s="11"/>
    </row>
    <row r="618" spans="3:9" x14ac:dyDescent="0.25">
      <c r="C618" s="1"/>
      <c r="D618" s="1"/>
      <c r="E618" s="1"/>
      <c r="F618" s="2"/>
      <c r="G618" s="2"/>
      <c r="I618" s="11"/>
    </row>
    <row r="619" spans="3:9" x14ac:dyDescent="0.25">
      <c r="C619" s="1"/>
      <c r="D619" s="1"/>
      <c r="E619" s="1"/>
      <c r="F619" s="2"/>
      <c r="G619" s="2"/>
      <c r="I619" s="11"/>
    </row>
    <row r="620" spans="3:9" x14ac:dyDescent="0.25">
      <c r="C620" s="1"/>
      <c r="D620" s="1"/>
      <c r="E620" s="1"/>
      <c r="F620" s="2"/>
      <c r="G620" s="2"/>
      <c r="I620" s="11"/>
    </row>
    <row r="621" spans="3:9" x14ac:dyDescent="0.25">
      <c r="C621" s="1"/>
      <c r="D621" s="1"/>
      <c r="E621" s="1"/>
      <c r="F621" s="2"/>
      <c r="G621" s="2"/>
      <c r="I621" s="11"/>
    </row>
    <row r="622" spans="3:9" x14ac:dyDescent="0.25">
      <c r="C622" s="1"/>
      <c r="D622" s="1"/>
      <c r="E622" s="1"/>
      <c r="F622" s="2"/>
      <c r="G622" s="2"/>
      <c r="I622" s="11"/>
    </row>
    <row r="623" spans="3:9" x14ac:dyDescent="0.25">
      <c r="C623" s="1"/>
      <c r="D623" s="1"/>
      <c r="E623" s="1"/>
      <c r="F623" s="2"/>
      <c r="G623" s="2"/>
      <c r="I623" s="11"/>
    </row>
    <row r="624" spans="3:9" x14ac:dyDescent="0.25">
      <c r="C624" s="1"/>
      <c r="D624" s="1"/>
      <c r="E624" s="1"/>
      <c r="F624" s="2"/>
      <c r="G624" s="2"/>
      <c r="I624" s="11"/>
    </row>
    <row r="625" spans="3:9" x14ac:dyDescent="0.25">
      <c r="C625" s="1"/>
      <c r="D625" s="1"/>
      <c r="E625" s="1"/>
      <c r="F625" s="2"/>
      <c r="G625" s="2"/>
      <c r="I625" s="11"/>
    </row>
    <row r="626" spans="3:9" x14ac:dyDescent="0.25">
      <c r="C626" s="1"/>
      <c r="D626" s="1"/>
      <c r="E626" s="1"/>
      <c r="F626" s="2"/>
      <c r="G626" s="2"/>
      <c r="I626" s="11"/>
    </row>
    <row r="627" spans="3:9" x14ac:dyDescent="0.25">
      <c r="C627" s="1"/>
      <c r="D627" s="1"/>
      <c r="E627" s="1"/>
      <c r="F627" s="2"/>
      <c r="G627" s="2"/>
      <c r="I627" s="11"/>
    </row>
    <row r="628" spans="3:9" x14ac:dyDescent="0.25">
      <c r="C628" s="1"/>
      <c r="D628" s="1"/>
      <c r="E628" s="1"/>
      <c r="F628" s="2"/>
      <c r="G628" s="2"/>
      <c r="I628" s="11"/>
    </row>
    <row r="629" spans="3:9" x14ac:dyDescent="0.25">
      <c r="C629" s="1"/>
      <c r="D629" s="1"/>
      <c r="E629" s="1"/>
      <c r="F629" s="2"/>
      <c r="G629" s="2"/>
      <c r="I629" s="11"/>
    </row>
    <row r="630" spans="3:9" x14ac:dyDescent="0.25">
      <c r="C630" s="1"/>
      <c r="D630" s="1"/>
      <c r="E630" s="1"/>
      <c r="F630" s="2"/>
      <c r="G630" s="2"/>
      <c r="I630" s="11"/>
    </row>
    <row r="631" spans="3:9" x14ac:dyDescent="0.25">
      <c r="C631" s="1"/>
      <c r="D631" s="1"/>
      <c r="E631" s="1"/>
      <c r="F631" s="2"/>
      <c r="G631" s="2"/>
      <c r="I631" s="11"/>
    </row>
    <row r="632" spans="3:9" x14ac:dyDescent="0.25">
      <c r="C632" s="1"/>
      <c r="D632" s="1"/>
      <c r="E632" s="1"/>
      <c r="F632" s="2"/>
      <c r="G632" s="2"/>
      <c r="I632" s="11"/>
    </row>
    <row r="633" spans="3:9" x14ac:dyDescent="0.25">
      <c r="C633" s="1"/>
      <c r="D633" s="1"/>
      <c r="E633" s="1"/>
      <c r="F633" s="2"/>
      <c r="G633" s="2"/>
      <c r="I633" s="11"/>
    </row>
    <row r="634" spans="3:9" x14ac:dyDescent="0.25">
      <c r="C634" s="1"/>
      <c r="D634" s="1"/>
      <c r="E634" s="1"/>
      <c r="F634" s="2"/>
      <c r="G634" s="2"/>
      <c r="I634" s="11"/>
    </row>
    <row r="635" spans="3:9" x14ac:dyDescent="0.25">
      <c r="C635" s="1"/>
      <c r="D635" s="1"/>
      <c r="E635" s="1"/>
      <c r="F635" s="2"/>
      <c r="G635" s="2"/>
      <c r="I635" s="11"/>
    </row>
    <row r="636" spans="3:9" x14ac:dyDescent="0.25">
      <c r="C636" s="1"/>
      <c r="D636" s="1"/>
      <c r="E636" s="1"/>
      <c r="F636" s="2"/>
      <c r="G636" s="2"/>
      <c r="I636" s="11"/>
    </row>
    <row r="637" spans="3:9" x14ac:dyDescent="0.25">
      <c r="C637" s="1"/>
      <c r="D637" s="1"/>
      <c r="E637" s="1"/>
      <c r="F637" s="2"/>
      <c r="G637" s="2"/>
      <c r="I637" s="11"/>
    </row>
    <row r="638" spans="3:9" x14ac:dyDescent="0.25">
      <c r="C638" s="1"/>
      <c r="D638" s="1"/>
      <c r="E638" s="1"/>
      <c r="F638" s="2"/>
      <c r="G638" s="2"/>
      <c r="I638" s="11"/>
    </row>
    <row r="639" spans="3:9" x14ac:dyDescent="0.25">
      <c r="C639" s="1"/>
      <c r="D639" s="1"/>
      <c r="E639" s="1"/>
      <c r="F639" s="2"/>
      <c r="G639" s="2"/>
      <c r="I639" s="11"/>
    </row>
    <row r="640" spans="3:9" x14ac:dyDescent="0.25">
      <c r="C640" s="1"/>
      <c r="D640" s="1"/>
      <c r="E640" s="1"/>
      <c r="F640" s="2"/>
      <c r="G640" s="2"/>
      <c r="I640" s="11"/>
    </row>
    <row r="641" spans="3:9" x14ac:dyDescent="0.25">
      <c r="C641" s="1"/>
      <c r="D641" s="1"/>
      <c r="E641" s="1"/>
      <c r="F641" s="2"/>
      <c r="G641" s="2"/>
      <c r="I641" s="11"/>
    </row>
    <row r="642" spans="3:9" x14ac:dyDescent="0.25">
      <c r="C642" s="1"/>
      <c r="D642" s="1"/>
      <c r="E642" s="1"/>
      <c r="F642" s="2"/>
      <c r="G642" s="2"/>
      <c r="I642" s="11"/>
    </row>
    <row r="643" spans="3:9" x14ac:dyDescent="0.25">
      <c r="C643" s="1"/>
      <c r="D643" s="1"/>
      <c r="E643" s="1"/>
      <c r="F643" s="2"/>
      <c r="G643" s="2"/>
      <c r="I643" s="11"/>
    </row>
    <row r="644" spans="3:9" x14ac:dyDescent="0.25">
      <c r="C644" s="1"/>
      <c r="D644" s="1"/>
      <c r="E644" s="1"/>
      <c r="F644" s="2"/>
      <c r="G644" s="2"/>
      <c r="I644" s="11"/>
    </row>
    <row r="645" spans="3:9" x14ac:dyDescent="0.25">
      <c r="C645" s="1"/>
      <c r="D645" s="1"/>
      <c r="E645" s="1"/>
      <c r="F645" s="2"/>
      <c r="G645" s="2"/>
      <c r="I645" s="11"/>
    </row>
    <row r="646" spans="3:9" x14ac:dyDescent="0.25">
      <c r="C646" s="1"/>
      <c r="D646" s="1"/>
      <c r="E646" s="1"/>
      <c r="F646" s="2"/>
      <c r="G646" s="2"/>
      <c r="I646" s="11"/>
    </row>
    <row r="647" spans="3:9" x14ac:dyDescent="0.25">
      <c r="C647" s="1"/>
      <c r="D647" s="1"/>
      <c r="E647" s="1"/>
      <c r="F647" s="2"/>
      <c r="G647" s="2"/>
      <c r="I647" s="11"/>
    </row>
    <row r="648" spans="3:9" x14ac:dyDescent="0.25">
      <c r="C648" s="1"/>
      <c r="D648" s="1"/>
      <c r="E648" s="1"/>
      <c r="F648" s="2"/>
      <c r="G648" s="2"/>
      <c r="I648" s="11"/>
    </row>
    <row r="649" spans="3:9" x14ac:dyDescent="0.25">
      <c r="C649" s="1"/>
      <c r="I649" s="11"/>
    </row>
    <row r="650" spans="3:9" x14ac:dyDescent="0.25">
      <c r="C650" s="1"/>
      <c r="I650" s="11"/>
    </row>
    <row r="651" spans="3:9" x14ac:dyDescent="0.25">
      <c r="C651" s="1"/>
      <c r="I651" s="11"/>
    </row>
    <row r="652" spans="3:9" x14ac:dyDescent="0.25">
      <c r="C652" s="1"/>
      <c r="I652" s="11"/>
    </row>
    <row r="653" spans="3:9" x14ac:dyDescent="0.25">
      <c r="C653" s="1"/>
      <c r="I653" s="11"/>
    </row>
    <row r="654" spans="3:9" x14ac:dyDescent="0.25">
      <c r="C654" s="1"/>
      <c r="I654" s="11"/>
    </row>
    <row r="655" spans="3:9" x14ac:dyDescent="0.25">
      <c r="C655" s="1"/>
      <c r="I655" s="11"/>
    </row>
    <row r="656" spans="3:9" x14ac:dyDescent="0.25">
      <c r="C656" s="1"/>
      <c r="I656" s="11"/>
    </row>
    <row r="657" spans="3:9" x14ac:dyDescent="0.25">
      <c r="C657" s="1"/>
      <c r="I657" s="11"/>
    </row>
    <row r="658" spans="3:9" x14ac:dyDescent="0.25">
      <c r="C658" s="1"/>
      <c r="I658" s="11"/>
    </row>
    <row r="659" spans="3:9" x14ac:dyDescent="0.25">
      <c r="C659" s="1"/>
      <c r="I659" s="11"/>
    </row>
    <row r="660" spans="3:9" x14ac:dyDescent="0.25">
      <c r="C660" s="1"/>
      <c r="I660" s="11"/>
    </row>
    <row r="661" spans="3:9" x14ac:dyDescent="0.25">
      <c r="C661" s="1"/>
      <c r="I661" s="11"/>
    </row>
    <row r="662" spans="3:9" x14ac:dyDescent="0.25">
      <c r="C662" s="1"/>
      <c r="I662" s="11"/>
    </row>
    <row r="663" spans="3:9" x14ac:dyDescent="0.25">
      <c r="C663" s="1"/>
      <c r="I663" s="11"/>
    </row>
    <row r="664" spans="3:9" x14ac:dyDescent="0.25">
      <c r="C664" s="1"/>
      <c r="I664" s="11"/>
    </row>
    <row r="665" spans="3:9" x14ac:dyDescent="0.25">
      <c r="C665" s="1"/>
      <c r="I665" s="11"/>
    </row>
    <row r="666" spans="3:9" x14ac:dyDescent="0.25">
      <c r="C666" s="1"/>
      <c r="I666" s="11"/>
    </row>
    <row r="667" spans="3:9" x14ac:dyDescent="0.25">
      <c r="C667" s="1"/>
      <c r="I667" s="11"/>
    </row>
    <row r="668" spans="3:9" x14ac:dyDescent="0.25">
      <c r="C668" s="1"/>
      <c r="I668" s="11"/>
    </row>
    <row r="669" spans="3:9" x14ac:dyDescent="0.25">
      <c r="C669" s="1"/>
      <c r="I669" s="11"/>
    </row>
    <row r="670" spans="3:9" x14ac:dyDescent="0.25">
      <c r="C670" s="1"/>
      <c r="I670" s="11"/>
    </row>
    <row r="671" spans="3:9" x14ac:dyDescent="0.25">
      <c r="C671" s="1"/>
      <c r="I671" s="11"/>
    </row>
    <row r="672" spans="3:9" x14ac:dyDescent="0.25">
      <c r="C672" s="1"/>
      <c r="I672" s="11"/>
    </row>
    <row r="673" spans="3:9" x14ac:dyDescent="0.25">
      <c r="C673" s="1"/>
      <c r="I673" s="11"/>
    </row>
    <row r="674" spans="3:9" x14ac:dyDescent="0.25">
      <c r="C674" s="1"/>
      <c r="I674" s="11"/>
    </row>
    <row r="675" spans="3:9" x14ac:dyDescent="0.25">
      <c r="C675" s="1"/>
      <c r="I675" s="11"/>
    </row>
    <row r="676" spans="3:9" x14ac:dyDescent="0.25">
      <c r="C676" s="1"/>
      <c r="I676" s="11"/>
    </row>
    <row r="677" spans="3:9" x14ac:dyDescent="0.25">
      <c r="C677" s="1"/>
      <c r="I677" s="11"/>
    </row>
    <row r="678" spans="3:9" x14ac:dyDescent="0.25">
      <c r="C678" s="1"/>
      <c r="I678" s="11"/>
    </row>
    <row r="679" spans="3:9" x14ac:dyDescent="0.25">
      <c r="C679" s="1"/>
      <c r="I679" s="11"/>
    </row>
    <row r="680" spans="3:9" x14ac:dyDescent="0.25">
      <c r="C680" s="1"/>
      <c r="I680" s="11"/>
    </row>
    <row r="681" spans="3:9" x14ac:dyDescent="0.25">
      <c r="C681" s="1"/>
      <c r="I681" s="11"/>
    </row>
    <row r="682" spans="3:9" x14ac:dyDescent="0.25">
      <c r="C682" s="1"/>
      <c r="I682" s="11"/>
    </row>
    <row r="683" spans="3:9" x14ac:dyDescent="0.25">
      <c r="C683" s="1"/>
      <c r="I683" s="11"/>
    </row>
    <row r="684" spans="3:9" x14ac:dyDescent="0.25">
      <c r="C684" s="1"/>
      <c r="I684" s="11"/>
    </row>
    <row r="685" spans="3:9" x14ac:dyDescent="0.25">
      <c r="C685" s="1"/>
      <c r="I685" s="11"/>
    </row>
    <row r="686" spans="3:9" x14ac:dyDescent="0.25">
      <c r="C686" s="1"/>
      <c r="I686" s="11"/>
    </row>
    <row r="687" spans="3:9" x14ac:dyDescent="0.25">
      <c r="C687" s="1"/>
      <c r="I687" s="11"/>
    </row>
    <row r="688" spans="3:9" x14ac:dyDescent="0.25">
      <c r="C688" s="1"/>
      <c r="I688" s="11"/>
    </row>
    <row r="689" spans="3:9" x14ac:dyDescent="0.25">
      <c r="C689" s="1"/>
      <c r="I689" s="11"/>
    </row>
    <row r="690" spans="3:9" x14ac:dyDescent="0.25">
      <c r="C690" s="1"/>
      <c r="I690" s="11"/>
    </row>
    <row r="691" spans="3:9" x14ac:dyDescent="0.25">
      <c r="C691" s="1"/>
      <c r="I691" s="11"/>
    </row>
    <row r="692" spans="3:9" x14ac:dyDescent="0.25">
      <c r="C692" s="1"/>
      <c r="I692" s="11"/>
    </row>
    <row r="693" spans="3:9" x14ac:dyDescent="0.25">
      <c r="C693" s="1"/>
      <c r="I693" s="11"/>
    </row>
    <row r="694" spans="3:9" x14ac:dyDescent="0.25">
      <c r="C694" s="1"/>
      <c r="I694" s="11"/>
    </row>
    <row r="695" spans="3:9" x14ac:dyDescent="0.25">
      <c r="C695" s="1"/>
      <c r="I695" s="11"/>
    </row>
    <row r="696" spans="3:9" x14ac:dyDescent="0.25">
      <c r="C696" s="1"/>
      <c r="I696" s="11"/>
    </row>
    <row r="697" spans="3:9" x14ac:dyDescent="0.25">
      <c r="C697" s="1"/>
      <c r="I697" s="11"/>
    </row>
    <row r="698" spans="3:9" x14ac:dyDescent="0.25">
      <c r="C698" s="1"/>
      <c r="I698" s="11"/>
    </row>
    <row r="699" spans="3:9" x14ac:dyDescent="0.25">
      <c r="C699" s="1"/>
      <c r="I699" s="11"/>
    </row>
    <row r="700" spans="3:9" x14ac:dyDescent="0.25">
      <c r="C700" s="1"/>
      <c r="I700" s="11"/>
    </row>
    <row r="701" spans="3:9" x14ac:dyDescent="0.25">
      <c r="C701" s="1"/>
      <c r="I701" s="11"/>
    </row>
    <row r="702" spans="3:9" x14ac:dyDescent="0.25">
      <c r="C702" s="1"/>
      <c r="I702" s="11"/>
    </row>
    <row r="703" spans="3:9" x14ac:dyDescent="0.25">
      <c r="C703" s="1"/>
      <c r="I703" s="11"/>
    </row>
    <row r="704" spans="3:9" x14ac:dyDescent="0.25">
      <c r="C704" s="1"/>
      <c r="I704" s="11"/>
    </row>
    <row r="705" spans="3:9" x14ac:dyDescent="0.25">
      <c r="C705" s="1"/>
      <c r="I705" s="11"/>
    </row>
    <row r="706" spans="3:9" x14ac:dyDescent="0.25">
      <c r="C706" s="1"/>
      <c r="I706" s="11"/>
    </row>
    <row r="707" spans="3:9" x14ac:dyDescent="0.25">
      <c r="C707" s="1"/>
      <c r="I707" s="11"/>
    </row>
    <row r="708" spans="3:9" x14ac:dyDescent="0.25">
      <c r="C708" s="1"/>
      <c r="I708" s="11"/>
    </row>
    <row r="709" spans="3:9" x14ac:dyDescent="0.25">
      <c r="C709" s="1"/>
      <c r="I709" s="11"/>
    </row>
    <row r="710" spans="3:9" x14ac:dyDescent="0.25">
      <c r="C710" s="1"/>
      <c r="I710" s="11"/>
    </row>
    <row r="711" spans="3:9" x14ac:dyDescent="0.25">
      <c r="C711" s="1"/>
      <c r="I711" s="11"/>
    </row>
    <row r="712" spans="3:9" x14ac:dyDescent="0.25">
      <c r="C712" s="1"/>
      <c r="I712" s="11"/>
    </row>
    <row r="713" spans="3:9" x14ac:dyDescent="0.25">
      <c r="C713" s="1"/>
      <c r="I713" s="11"/>
    </row>
    <row r="714" spans="3:9" x14ac:dyDescent="0.25">
      <c r="C714" s="1"/>
      <c r="I714" s="11"/>
    </row>
    <row r="715" spans="3:9" x14ac:dyDescent="0.25">
      <c r="C715" s="1"/>
      <c r="I715" s="11"/>
    </row>
    <row r="716" spans="3:9" x14ac:dyDescent="0.25">
      <c r="C716" s="1"/>
      <c r="I716" s="11"/>
    </row>
    <row r="717" spans="3:9" x14ac:dyDescent="0.25">
      <c r="C717" s="1"/>
      <c r="I717" s="11"/>
    </row>
    <row r="718" spans="3:9" x14ac:dyDescent="0.25">
      <c r="C718" s="1"/>
      <c r="I718" s="11"/>
    </row>
    <row r="719" spans="3:9" x14ac:dyDescent="0.25">
      <c r="C719" s="1"/>
      <c r="I719" s="11"/>
    </row>
    <row r="720" spans="3:9" x14ac:dyDescent="0.25">
      <c r="C720" s="1"/>
      <c r="I720" s="11"/>
    </row>
    <row r="721" spans="3:9" x14ac:dyDescent="0.25">
      <c r="C721" s="1"/>
      <c r="I721" s="11"/>
    </row>
    <row r="722" spans="3:9" x14ac:dyDescent="0.25">
      <c r="C722" s="1"/>
      <c r="I722" s="11"/>
    </row>
    <row r="723" spans="3:9" x14ac:dyDescent="0.25">
      <c r="C723" s="1"/>
      <c r="I723" s="11"/>
    </row>
    <row r="724" spans="3:9" x14ac:dyDescent="0.25">
      <c r="C724" s="1"/>
      <c r="I724" s="11"/>
    </row>
    <row r="725" spans="3:9" x14ac:dyDescent="0.25">
      <c r="C725" s="1"/>
      <c r="I725" s="11"/>
    </row>
    <row r="726" spans="3:9" x14ac:dyDescent="0.25">
      <c r="C726" s="1"/>
      <c r="I726" s="11"/>
    </row>
    <row r="727" spans="3:9" x14ac:dyDescent="0.25">
      <c r="C727" s="1"/>
      <c r="I727" s="11"/>
    </row>
    <row r="728" spans="3:9" x14ac:dyDescent="0.25">
      <c r="C728" s="1"/>
      <c r="I728" s="11"/>
    </row>
    <row r="729" spans="3:9" x14ac:dyDescent="0.25">
      <c r="C729" s="1"/>
      <c r="I729" s="11"/>
    </row>
    <row r="730" spans="3:9" x14ac:dyDescent="0.25">
      <c r="C730" s="1"/>
      <c r="I730" s="11"/>
    </row>
    <row r="731" spans="3:9" x14ac:dyDescent="0.25">
      <c r="C731" s="1"/>
      <c r="I731" s="11"/>
    </row>
    <row r="732" spans="3:9" x14ac:dyDescent="0.25">
      <c r="C732" s="1"/>
      <c r="I732" s="11"/>
    </row>
    <row r="733" spans="3:9" x14ac:dyDescent="0.25">
      <c r="C733" s="1"/>
      <c r="I733" s="11"/>
    </row>
    <row r="734" spans="3:9" x14ac:dyDescent="0.25">
      <c r="C734" s="1"/>
      <c r="I734" s="11"/>
    </row>
    <row r="735" spans="3:9" x14ac:dyDescent="0.25">
      <c r="C735" s="1"/>
      <c r="I735" s="11"/>
    </row>
    <row r="736" spans="3:9" x14ac:dyDescent="0.25">
      <c r="C736" s="1"/>
      <c r="I736" s="11"/>
    </row>
    <row r="737" spans="3:9" x14ac:dyDescent="0.25">
      <c r="C737" s="1"/>
      <c r="I737" s="11"/>
    </row>
    <row r="738" spans="3:9" x14ac:dyDescent="0.25">
      <c r="C738" s="1"/>
      <c r="I738" s="11"/>
    </row>
    <row r="739" spans="3:9" x14ac:dyDescent="0.25">
      <c r="C739" s="1"/>
      <c r="I739" s="11"/>
    </row>
    <row r="740" spans="3:9" x14ac:dyDescent="0.25">
      <c r="C740" s="1"/>
      <c r="I740" s="11"/>
    </row>
    <row r="741" spans="3:9" x14ac:dyDescent="0.25">
      <c r="C741" s="1"/>
      <c r="I741" s="11"/>
    </row>
    <row r="742" spans="3:9" x14ac:dyDescent="0.25">
      <c r="C742" s="1"/>
      <c r="I742" s="11"/>
    </row>
    <row r="743" spans="3:9" x14ac:dyDescent="0.25">
      <c r="C743" s="1"/>
      <c r="I743" s="11"/>
    </row>
    <row r="744" spans="3:9" x14ac:dyDescent="0.25">
      <c r="C744" s="1"/>
      <c r="I744" s="11"/>
    </row>
    <row r="745" spans="3:9" x14ac:dyDescent="0.25">
      <c r="C745" s="1"/>
      <c r="I745" s="11"/>
    </row>
    <row r="746" spans="3:9" x14ac:dyDescent="0.25">
      <c r="C746" s="1"/>
      <c r="I746" s="11"/>
    </row>
    <row r="747" spans="3:9" x14ac:dyDescent="0.25">
      <c r="C747" s="1"/>
      <c r="I747" s="11"/>
    </row>
    <row r="748" spans="3:9" x14ac:dyDescent="0.25">
      <c r="C748" s="1"/>
      <c r="I748" s="11"/>
    </row>
    <row r="749" spans="3:9" x14ac:dyDescent="0.25">
      <c r="C749" s="1"/>
      <c r="I749" s="11"/>
    </row>
    <row r="750" spans="3:9" x14ac:dyDescent="0.25">
      <c r="C750" s="1"/>
      <c r="I750" s="11"/>
    </row>
    <row r="751" spans="3:9" x14ac:dyDescent="0.25">
      <c r="C751" s="1"/>
      <c r="I751" s="11"/>
    </row>
    <row r="752" spans="3:9" x14ac:dyDescent="0.25">
      <c r="C752" s="1"/>
      <c r="I752" s="11"/>
    </row>
    <row r="753" spans="3:9" x14ac:dyDescent="0.25">
      <c r="C753" s="1"/>
      <c r="I753" s="11"/>
    </row>
    <row r="754" spans="3:9" x14ac:dyDescent="0.25">
      <c r="C754" s="1"/>
      <c r="I754" s="11"/>
    </row>
    <row r="755" spans="3:9" x14ac:dyDescent="0.25">
      <c r="C755" s="1"/>
      <c r="I755" s="11"/>
    </row>
    <row r="756" spans="3:9" x14ac:dyDescent="0.25">
      <c r="C756" s="1"/>
      <c r="I756" s="11"/>
    </row>
    <row r="757" spans="3:9" x14ac:dyDescent="0.25">
      <c r="C757" s="1"/>
      <c r="I757" s="11"/>
    </row>
    <row r="758" spans="3:9" x14ac:dyDescent="0.25">
      <c r="C758" s="1"/>
      <c r="I758" s="11"/>
    </row>
    <row r="759" spans="3:9" x14ac:dyDescent="0.25">
      <c r="C759" s="1"/>
      <c r="I759" s="11"/>
    </row>
    <row r="760" spans="3:9" x14ac:dyDescent="0.25">
      <c r="C760" s="1"/>
      <c r="I760" s="11"/>
    </row>
    <row r="761" spans="3:9" x14ac:dyDescent="0.25">
      <c r="C761" s="1"/>
      <c r="I761" s="11"/>
    </row>
    <row r="762" spans="3:9" x14ac:dyDescent="0.25">
      <c r="C762" s="1"/>
      <c r="I762" s="11"/>
    </row>
    <row r="763" spans="3:9" x14ac:dyDescent="0.25">
      <c r="C763" s="1"/>
      <c r="I763" s="11"/>
    </row>
    <row r="764" spans="3:9" x14ac:dyDescent="0.25">
      <c r="C764" s="1"/>
      <c r="I764" s="11"/>
    </row>
    <row r="765" spans="3:9" x14ac:dyDescent="0.25">
      <c r="C765" s="1"/>
      <c r="I765" s="11"/>
    </row>
    <row r="766" spans="3:9" x14ac:dyDescent="0.25">
      <c r="C766" s="1"/>
      <c r="I766" s="11"/>
    </row>
    <row r="767" spans="3:9" x14ac:dyDescent="0.25">
      <c r="C767" s="1"/>
      <c r="I767" s="11"/>
    </row>
    <row r="768" spans="3:9" x14ac:dyDescent="0.25">
      <c r="C768" s="1"/>
      <c r="I768" s="11"/>
    </row>
    <row r="769" spans="3:9" x14ac:dyDescent="0.25">
      <c r="C769" s="1"/>
      <c r="I769" s="11"/>
    </row>
    <row r="770" spans="3:9" x14ac:dyDescent="0.25">
      <c r="C770" s="1"/>
      <c r="I770" s="11"/>
    </row>
    <row r="771" spans="3:9" x14ac:dyDescent="0.25">
      <c r="C771" s="1"/>
      <c r="I771" s="11"/>
    </row>
    <row r="772" spans="3:9" x14ac:dyDescent="0.25">
      <c r="C772" s="1"/>
      <c r="I772" s="11"/>
    </row>
    <row r="773" spans="3:9" x14ac:dyDescent="0.25">
      <c r="C773" s="1"/>
      <c r="I773" s="11"/>
    </row>
    <row r="774" spans="3:9" x14ac:dyDescent="0.25">
      <c r="C774" s="1"/>
      <c r="I774" s="11"/>
    </row>
    <row r="775" spans="3:9" x14ac:dyDescent="0.25">
      <c r="C775" s="1"/>
      <c r="I775" s="11"/>
    </row>
    <row r="776" spans="3:9" x14ac:dyDescent="0.25">
      <c r="C776" s="1"/>
      <c r="I776" s="11"/>
    </row>
    <row r="777" spans="3:9" x14ac:dyDescent="0.25">
      <c r="C777" s="1"/>
      <c r="I777" s="11"/>
    </row>
    <row r="778" spans="3:9" x14ac:dyDescent="0.25">
      <c r="C778" s="1"/>
      <c r="I778" s="11"/>
    </row>
    <row r="779" spans="3:9" x14ac:dyDescent="0.25">
      <c r="C779" s="1"/>
      <c r="I779" s="11"/>
    </row>
    <row r="780" spans="3:9" x14ac:dyDescent="0.25">
      <c r="C780" s="1"/>
      <c r="I780" s="11"/>
    </row>
    <row r="781" spans="3:9" x14ac:dyDescent="0.25">
      <c r="C781" s="1"/>
      <c r="I781" s="11"/>
    </row>
    <row r="782" spans="3:9" x14ac:dyDescent="0.25">
      <c r="C782" s="1"/>
      <c r="I782" s="11"/>
    </row>
    <row r="783" spans="3:9" x14ac:dyDescent="0.25">
      <c r="C783" s="1"/>
      <c r="I783" s="11"/>
    </row>
    <row r="784" spans="3:9" x14ac:dyDescent="0.25">
      <c r="C784" s="1"/>
      <c r="I784" s="11"/>
    </row>
    <row r="785" spans="3:9" x14ac:dyDescent="0.25">
      <c r="C785" s="1"/>
      <c r="I785" s="11"/>
    </row>
    <row r="786" spans="3:9" x14ac:dyDescent="0.25">
      <c r="C786" s="1"/>
      <c r="I786" s="11"/>
    </row>
    <row r="787" spans="3:9" x14ac:dyDescent="0.25">
      <c r="C787" s="1"/>
      <c r="I787" s="11"/>
    </row>
    <row r="788" spans="3:9" x14ac:dyDescent="0.25">
      <c r="C788" s="1"/>
      <c r="I788" s="11"/>
    </row>
    <row r="789" spans="3:9" x14ac:dyDescent="0.25">
      <c r="C789" s="1"/>
      <c r="I789" s="11"/>
    </row>
    <row r="790" spans="3:9" x14ac:dyDescent="0.25">
      <c r="C790" s="1"/>
      <c r="I790" s="11"/>
    </row>
    <row r="791" spans="3:9" x14ac:dyDescent="0.25">
      <c r="C791" s="1"/>
      <c r="I791" s="11"/>
    </row>
    <row r="792" spans="3:9" x14ac:dyDescent="0.25">
      <c r="C792" s="1"/>
      <c r="I792" s="11"/>
    </row>
    <row r="793" spans="3:9" x14ac:dyDescent="0.25">
      <c r="C793" s="1"/>
      <c r="I793" s="11"/>
    </row>
    <row r="794" spans="3:9" x14ac:dyDescent="0.25">
      <c r="C794" s="1"/>
      <c r="I794" s="11"/>
    </row>
    <row r="795" spans="3:9" x14ac:dyDescent="0.25">
      <c r="C795" s="1"/>
      <c r="I795" s="11"/>
    </row>
    <row r="796" spans="3:9" x14ac:dyDescent="0.25">
      <c r="C796" s="1"/>
      <c r="I796" s="11"/>
    </row>
    <row r="797" spans="3:9" x14ac:dyDescent="0.25">
      <c r="C797" s="1"/>
      <c r="I797" s="11"/>
    </row>
    <row r="798" spans="3:9" x14ac:dyDescent="0.25">
      <c r="C798" s="1"/>
      <c r="I798" s="11"/>
    </row>
    <row r="799" spans="3:9" x14ac:dyDescent="0.25">
      <c r="C799" s="1"/>
      <c r="I799" s="11"/>
    </row>
    <row r="800" spans="3:9" x14ac:dyDescent="0.25">
      <c r="C800" s="1"/>
      <c r="I800" s="11"/>
    </row>
    <row r="801" spans="3:9" x14ac:dyDescent="0.25">
      <c r="C801" s="1"/>
      <c r="I801" s="11"/>
    </row>
    <row r="802" spans="3:9" x14ac:dyDescent="0.25">
      <c r="C802" s="1"/>
      <c r="I802" s="11"/>
    </row>
    <row r="803" spans="3:9" x14ac:dyDescent="0.25">
      <c r="C803" s="1"/>
      <c r="I803" s="11"/>
    </row>
    <row r="804" spans="3:9" x14ac:dyDescent="0.25">
      <c r="C804" s="1"/>
      <c r="I804" s="11"/>
    </row>
    <row r="805" spans="3:9" x14ac:dyDescent="0.25">
      <c r="C805" s="1"/>
      <c r="I805" s="11"/>
    </row>
    <row r="806" spans="3:9" x14ac:dyDescent="0.25">
      <c r="C806" s="1"/>
      <c r="I806" s="11"/>
    </row>
    <row r="807" spans="3:9" x14ac:dyDescent="0.25">
      <c r="C807" s="1"/>
      <c r="I807" s="11"/>
    </row>
    <row r="808" spans="3:9" x14ac:dyDescent="0.25">
      <c r="C808" s="1"/>
      <c r="I808" s="11"/>
    </row>
    <row r="809" spans="3:9" x14ac:dyDescent="0.25">
      <c r="C809" s="1"/>
      <c r="I809" s="11"/>
    </row>
    <row r="810" spans="3:9" x14ac:dyDescent="0.25">
      <c r="C810" s="1"/>
      <c r="I810" s="11"/>
    </row>
    <row r="811" spans="3:9" x14ac:dyDescent="0.25">
      <c r="C811" s="1"/>
      <c r="I811" s="11"/>
    </row>
    <row r="812" spans="3:9" x14ac:dyDescent="0.25">
      <c r="C812" s="1"/>
      <c r="I812" s="11"/>
    </row>
    <row r="813" spans="3:9" x14ac:dyDescent="0.25">
      <c r="C813" s="1"/>
      <c r="I813" s="11"/>
    </row>
    <row r="814" spans="3:9" x14ac:dyDescent="0.25">
      <c r="C814" s="1"/>
      <c r="I814" s="11"/>
    </row>
    <row r="815" spans="3:9" x14ac:dyDescent="0.25">
      <c r="C815" s="1"/>
      <c r="I815" s="11"/>
    </row>
    <row r="816" spans="3:9" x14ac:dyDescent="0.25">
      <c r="C816" s="1"/>
      <c r="I816" s="11"/>
    </row>
    <row r="817" spans="9:9" x14ac:dyDescent="0.25">
      <c r="I817" s="11"/>
    </row>
    <row r="818" spans="9:9" x14ac:dyDescent="0.25">
      <c r="I818" s="11"/>
    </row>
    <row r="819" spans="9:9" x14ac:dyDescent="0.25">
      <c r="I819" s="11"/>
    </row>
    <row r="820" spans="9:9" x14ac:dyDescent="0.25">
      <c r="I820" s="11"/>
    </row>
    <row r="821" spans="9:9" x14ac:dyDescent="0.25">
      <c r="I821" s="11"/>
    </row>
    <row r="822" spans="9:9" x14ac:dyDescent="0.25">
      <c r="I822" s="11"/>
    </row>
    <row r="823" spans="9:9" x14ac:dyDescent="0.25">
      <c r="I823" s="11"/>
    </row>
    <row r="824" spans="9:9" x14ac:dyDescent="0.25">
      <c r="I824" s="11"/>
    </row>
    <row r="825" spans="9:9" x14ac:dyDescent="0.25">
      <c r="I825" s="11"/>
    </row>
    <row r="826" spans="9:9" x14ac:dyDescent="0.25">
      <c r="I826" s="11"/>
    </row>
    <row r="827" spans="9:9" x14ac:dyDescent="0.25">
      <c r="I827" s="11"/>
    </row>
    <row r="828" spans="9:9" x14ac:dyDescent="0.25">
      <c r="I828" s="11"/>
    </row>
    <row r="829" spans="9:9" x14ac:dyDescent="0.25">
      <c r="I829" s="11"/>
    </row>
    <row r="830" spans="9:9" x14ac:dyDescent="0.25">
      <c r="I830" s="11"/>
    </row>
    <row r="831" spans="9:9" x14ac:dyDescent="0.25">
      <c r="I831" s="11"/>
    </row>
    <row r="832" spans="9:9" x14ac:dyDescent="0.25">
      <c r="I832" s="11"/>
    </row>
    <row r="833" spans="9:9" x14ac:dyDescent="0.25">
      <c r="I833" s="11"/>
    </row>
    <row r="834" spans="9:9" x14ac:dyDescent="0.25">
      <c r="I834" s="11"/>
    </row>
    <row r="835" spans="9:9" x14ac:dyDescent="0.25">
      <c r="I835" s="11"/>
    </row>
    <row r="836" spans="9:9" x14ac:dyDescent="0.25">
      <c r="I836" s="11"/>
    </row>
    <row r="837" spans="9:9" x14ac:dyDescent="0.25">
      <c r="I837" s="11"/>
    </row>
    <row r="838" spans="9:9" x14ac:dyDescent="0.25">
      <c r="I838" s="11"/>
    </row>
    <row r="839" spans="9:9" x14ac:dyDescent="0.25">
      <c r="I839" s="11"/>
    </row>
    <row r="840" spans="9:9" x14ac:dyDescent="0.25">
      <c r="I840" s="11"/>
    </row>
    <row r="841" spans="9:9" x14ac:dyDescent="0.25">
      <c r="I841" s="11"/>
    </row>
    <row r="842" spans="9:9" x14ac:dyDescent="0.25">
      <c r="I842" s="11"/>
    </row>
    <row r="843" spans="9:9" x14ac:dyDescent="0.25">
      <c r="I843" s="11"/>
    </row>
    <row r="844" spans="9:9" x14ac:dyDescent="0.25">
      <c r="I844" s="11"/>
    </row>
    <row r="845" spans="9:9" x14ac:dyDescent="0.25">
      <c r="I845" s="11"/>
    </row>
    <row r="846" spans="9:9" x14ac:dyDescent="0.25">
      <c r="I846" s="11"/>
    </row>
    <row r="847" spans="9:9" x14ac:dyDescent="0.25">
      <c r="I847" s="11"/>
    </row>
    <row r="848" spans="9:9" x14ac:dyDescent="0.25">
      <c r="I848" s="11"/>
    </row>
    <row r="849" spans="9:9" x14ac:dyDescent="0.25">
      <c r="I849" s="11"/>
    </row>
    <row r="850" spans="9:9" x14ac:dyDescent="0.25">
      <c r="I850" s="11"/>
    </row>
    <row r="851" spans="9:9" x14ac:dyDescent="0.25">
      <c r="I851" s="11"/>
    </row>
    <row r="852" spans="9:9" x14ac:dyDescent="0.25">
      <c r="I852" s="11"/>
    </row>
    <row r="853" spans="9:9" x14ac:dyDescent="0.25">
      <c r="I853" s="11"/>
    </row>
    <row r="854" spans="9:9" x14ac:dyDescent="0.25">
      <c r="I854" s="11"/>
    </row>
    <row r="855" spans="9:9" x14ac:dyDescent="0.25">
      <c r="I855" s="11"/>
    </row>
    <row r="856" spans="9:9" x14ac:dyDescent="0.25">
      <c r="I856" s="11"/>
    </row>
    <row r="857" spans="9:9" x14ac:dyDescent="0.25">
      <c r="I857" s="11"/>
    </row>
    <row r="858" spans="9:9" x14ac:dyDescent="0.25">
      <c r="I858" s="11"/>
    </row>
    <row r="859" spans="9:9" x14ac:dyDescent="0.25">
      <c r="I859" s="11"/>
    </row>
    <row r="860" spans="9:9" x14ac:dyDescent="0.25">
      <c r="I860" s="11"/>
    </row>
    <row r="861" spans="9:9" x14ac:dyDescent="0.25">
      <c r="I861" s="11"/>
    </row>
    <row r="862" spans="9:9" x14ac:dyDescent="0.25">
      <c r="I862" s="11"/>
    </row>
    <row r="863" spans="9:9" x14ac:dyDescent="0.25">
      <c r="I863" s="11"/>
    </row>
    <row r="864" spans="9:9" x14ac:dyDescent="0.25">
      <c r="I864" s="11"/>
    </row>
    <row r="865" spans="9:9" x14ac:dyDescent="0.25">
      <c r="I865" s="11"/>
    </row>
    <row r="866" spans="9:9" x14ac:dyDescent="0.25">
      <c r="I866" s="11"/>
    </row>
    <row r="867" spans="9:9" x14ac:dyDescent="0.25">
      <c r="I867" s="11"/>
    </row>
    <row r="868" spans="9:9" x14ac:dyDescent="0.25">
      <c r="I868" s="11"/>
    </row>
    <row r="869" spans="9:9" x14ac:dyDescent="0.25">
      <c r="I869" s="11"/>
    </row>
    <row r="870" spans="9:9" x14ac:dyDescent="0.25">
      <c r="I870" s="11"/>
    </row>
    <row r="871" spans="9:9" x14ac:dyDescent="0.25">
      <c r="I871" s="11"/>
    </row>
    <row r="872" spans="9:9" x14ac:dyDescent="0.25">
      <c r="I872" s="11"/>
    </row>
    <row r="873" spans="9:9" x14ac:dyDescent="0.25">
      <c r="I873" s="11"/>
    </row>
    <row r="874" spans="9:9" x14ac:dyDescent="0.25">
      <c r="I874" s="11"/>
    </row>
    <row r="875" spans="9:9" x14ac:dyDescent="0.25">
      <c r="I875" s="11"/>
    </row>
    <row r="876" spans="9:9" x14ac:dyDescent="0.25">
      <c r="I876" s="11"/>
    </row>
    <row r="877" spans="9:9" x14ac:dyDescent="0.25">
      <c r="I877" s="11"/>
    </row>
    <row r="878" spans="9:9" x14ac:dyDescent="0.25">
      <c r="I878" s="11"/>
    </row>
    <row r="879" spans="9:9" x14ac:dyDescent="0.25">
      <c r="I879" s="11"/>
    </row>
    <row r="880" spans="9:9" x14ac:dyDescent="0.25">
      <c r="I880" s="11"/>
    </row>
    <row r="881" spans="9:9" x14ac:dyDescent="0.25">
      <c r="I881" s="11"/>
    </row>
    <row r="882" spans="9:9" x14ac:dyDescent="0.25">
      <c r="I882" s="11"/>
    </row>
    <row r="883" spans="9:9" x14ac:dyDescent="0.25">
      <c r="I883" s="11"/>
    </row>
    <row r="884" spans="9:9" x14ac:dyDescent="0.25">
      <c r="I884" s="11"/>
    </row>
    <row r="885" spans="9:9" x14ac:dyDescent="0.25">
      <c r="I885" s="11"/>
    </row>
    <row r="886" spans="9:9" x14ac:dyDescent="0.25">
      <c r="I886" s="11"/>
    </row>
    <row r="887" spans="9:9" x14ac:dyDescent="0.25">
      <c r="I887" s="11"/>
    </row>
    <row r="888" spans="9:9" x14ac:dyDescent="0.25">
      <c r="I888" s="11"/>
    </row>
    <row r="889" spans="9:9" x14ac:dyDescent="0.25">
      <c r="I889" s="11"/>
    </row>
    <row r="890" spans="9:9" x14ac:dyDescent="0.25">
      <c r="I890" s="11"/>
    </row>
    <row r="891" spans="9:9" x14ac:dyDescent="0.25">
      <c r="I891" s="11"/>
    </row>
    <row r="892" spans="9:9" x14ac:dyDescent="0.25">
      <c r="I892" s="11"/>
    </row>
    <row r="893" spans="9:9" x14ac:dyDescent="0.25">
      <c r="I893" s="11"/>
    </row>
    <row r="894" spans="9:9" x14ac:dyDescent="0.25">
      <c r="I894" s="11"/>
    </row>
    <row r="895" spans="9:9" x14ac:dyDescent="0.25">
      <c r="I895" s="11"/>
    </row>
    <row r="896" spans="9:9" x14ac:dyDescent="0.25">
      <c r="I896" s="11"/>
    </row>
    <row r="897" spans="9:9" x14ac:dyDescent="0.25">
      <c r="I897" s="11"/>
    </row>
    <row r="898" spans="9:9" x14ac:dyDescent="0.25">
      <c r="I898" s="11"/>
    </row>
    <row r="899" spans="9:9" x14ac:dyDescent="0.25">
      <c r="I899" s="11"/>
    </row>
    <row r="900" spans="9:9" x14ac:dyDescent="0.25">
      <c r="I900" s="11"/>
    </row>
    <row r="901" spans="9:9" x14ac:dyDescent="0.25">
      <c r="I901" s="11"/>
    </row>
    <row r="902" spans="9:9" x14ac:dyDescent="0.25">
      <c r="I902" s="11"/>
    </row>
    <row r="903" spans="9:9" x14ac:dyDescent="0.25">
      <c r="I903" s="11"/>
    </row>
    <row r="904" spans="9:9" x14ac:dyDescent="0.25">
      <c r="I904" s="11"/>
    </row>
    <row r="905" spans="9:9" x14ac:dyDescent="0.25">
      <c r="I905" s="11"/>
    </row>
    <row r="906" spans="9:9" x14ac:dyDescent="0.25">
      <c r="I906" s="11"/>
    </row>
    <row r="907" spans="9:9" x14ac:dyDescent="0.25">
      <c r="I907" s="11"/>
    </row>
    <row r="908" spans="9:9" x14ac:dyDescent="0.25">
      <c r="I908" s="11"/>
    </row>
    <row r="909" spans="9:9" x14ac:dyDescent="0.25">
      <c r="I909" s="11"/>
    </row>
    <row r="910" spans="9:9" x14ac:dyDescent="0.25">
      <c r="I910" s="11"/>
    </row>
    <row r="911" spans="9:9" x14ac:dyDescent="0.25">
      <c r="I911" s="11"/>
    </row>
    <row r="912" spans="9:9" x14ac:dyDescent="0.25">
      <c r="I912" s="11"/>
    </row>
    <row r="913" spans="9:9" x14ac:dyDescent="0.25">
      <c r="I913" s="11"/>
    </row>
    <row r="914" spans="9:9" x14ac:dyDescent="0.25">
      <c r="I914" s="11"/>
    </row>
    <row r="915" spans="9:9" x14ac:dyDescent="0.25">
      <c r="I915" s="11"/>
    </row>
    <row r="916" spans="9:9" x14ac:dyDescent="0.25">
      <c r="I916" s="11"/>
    </row>
    <row r="917" spans="9:9" x14ac:dyDescent="0.25">
      <c r="I917" s="11"/>
    </row>
    <row r="918" spans="9:9" x14ac:dyDescent="0.25">
      <c r="I918" s="11"/>
    </row>
    <row r="919" spans="9:9" x14ac:dyDescent="0.25">
      <c r="I919" s="11"/>
    </row>
    <row r="920" spans="9:9" x14ac:dyDescent="0.25">
      <c r="I920" s="11"/>
    </row>
    <row r="921" spans="9:9" x14ac:dyDescent="0.25">
      <c r="I921" s="11"/>
    </row>
    <row r="922" spans="9:9" x14ac:dyDescent="0.25">
      <c r="I922" s="11"/>
    </row>
    <row r="923" spans="9:9" x14ac:dyDescent="0.25">
      <c r="I923" s="11"/>
    </row>
    <row r="924" spans="9:9" x14ac:dyDescent="0.25">
      <c r="I924" s="11"/>
    </row>
    <row r="925" spans="9:9" x14ac:dyDescent="0.25">
      <c r="I925" s="11"/>
    </row>
    <row r="926" spans="9:9" x14ac:dyDescent="0.25">
      <c r="I926" s="11"/>
    </row>
    <row r="927" spans="9:9" x14ac:dyDescent="0.25">
      <c r="I927" s="11"/>
    </row>
    <row r="928" spans="9:9" x14ac:dyDescent="0.25">
      <c r="I928" s="11"/>
    </row>
    <row r="929" spans="9:9" x14ac:dyDescent="0.25">
      <c r="I929" s="11"/>
    </row>
    <row r="930" spans="9:9" x14ac:dyDescent="0.25">
      <c r="I930" s="11"/>
    </row>
    <row r="931" spans="9:9" x14ac:dyDescent="0.25">
      <c r="I931" s="11"/>
    </row>
    <row r="932" spans="9:9" x14ac:dyDescent="0.25">
      <c r="I932" s="11"/>
    </row>
    <row r="933" spans="9:9" x14ac:dyDescent="0.25">
      <c r="I933" s="11"/>
    </row>
    <row r="934" spans="9:9" x14ac:dyDescent="0.25">
      <c r="I934" s="11"/>
    </row>
    <row r="935" spans="9:9" x14ac:dyDescent="0.25">
      <c r="I935" s="11"/>
    </row>
    <row r="936" spans="9:9" x14ac:dyDescent="0.25">
      <c r="I936" s="11"/>
    </row>
    <row r="937" spans="9:9" x14ac:dyDescent="0.25">
      <c r="I937" s="11"/>
    </row>
    <row r="938" spans="9:9" x14ac:dyDescent="0.25">
      <c r="I938" s="11"/>
    </row>
    <row r="939" spans="9:9" x14ac:dyDescent="0.25">
      <c r="I939" s="11"/>
    </row>
    <row r="940" spans="9:9" x14ac:dyDescent="0.25">
      <c r="I940" s="11"/>
    </row>
    <row r="941" spans="9:9" x14ac:dyDescent="0.25">
      <c r="I941" s="11"/>
    </row>
    <row r="942" spans="9:9" x14ac:dyDescent="0.25">
      <c r="I942" s="11"/>
    </row>
    <row r="943" spans="9:9" x14ac:dyDescent="0.25">
      <c r="I943" s="11"/>
    </row>
    <row r="944" spans="9:9" x14ac:dyDescent="0.25">
      <c r="I944" s="11"/>
    </row>
    <row r="945" spans="9:9" x14ac:dyDescent="0.25">
      <c r="I945" s="11"/>
    </row>
    <row r="946" spans="9:9" x14ac:dyDescent="0.25">
      <c r="I946" s="11"/>
    </row>
    <row r="947" spans="9:9" x14ac:dyDescent="0.25">
      <c r="I947" s="11"/>
    </row>
    <row r="948" spans="9:9" x14ac:dyDescent="0.25">
      <c r="I948" s="11"/>
    </row>
    <row r="949" spans="9:9" x14ac:dyDescent="0.25">
      <c r="I949" s="11"/>
    </row>
    <row r="950" spans="9:9" x14ac:dyDescent="0.25">
      <c r="I950" s="11"/>
    </row>
    <row r="951" spans="9:9" x14ac:dyDescent="0.25">
      <c r="I951" s="11"/>
    </row>
    <row r="952" spans="9:9" x14ac:dyDescent="0.25">
      <c r="I952" s="11"/>
    </row>
    <row r="953" spans="9:9" x14ac:dyDescent="0.25">
      <c r="I953" s="11"/>
    </row>
    <row r="954" spans="9:9" x14ac:dyDescent="0.25">
      <c r="I954" s="11"/>
    </row>
    <row r="955" spans="9:9" x14ac:dyDescent="0.25">
      <c r="I955" s="11"/>
    </row>
    <row r="956" spans="9:9" x14ac:dyDescent="0.25">
      <c r="I956" s="11"/>
    </row>
    <row r="957" spans="9:9" x14ac:dyDescent="0.25">
      <c r="I957" s="11"/>
    </row>
    <row r="958" spans="9:9" x14ac:dyDescent="0.25">
      <c r="I958" s="11"/>
    </row>
    <row r="959" spans="9:9" x14ac:dyDescent="0.25">
      <c r="I959" s="11"/>
    </row>
    <row r="960" spans="9:9" x14ac:dyDescent="0.25">
      <c r="I960" s="11"/>
    </row>
    <row r="961" spans="9:9" x14ac:dyDescent="0.25">
      <c r="I961" s="11"/>
    </row>
    <row r="962" spans="9:9" x14ac:dyDescent="0.25">
      <c r="I962" s="11"/>
    </row>
    <row r="963" spans="9:9" x14ac:dyDescent="0.25">
      <c r="I963" s="11"/>
    </row>
    <row r="964" spans="9:9" x14ac:dyDescent="0.25">
      <c r="I964" s="11"/>
    </row>
    <row r="965" spans="9:9" x14ac:dyDescent="0.25">
      <c r="I965" s="11"/>
    </row>
    <row r="966" spans="9:9" x14ac:dyDescent="0.25">
      <c r="I966" s="11"/>
    </row>
    <row r="967" spans="9:9" x14ac:dyDescent="0.25">
      <c r="I967" s="11"/>
    </row>
    <row r="968" spans="9:9" x14ac:dyDescent="0.25">
      <c r="I968" s="11"/>
    </row>
    <row r="969" spans="9:9" x14ac:dyDescent="0.25">
      <c r="I969" s="11"/>
    </row>
    <row r="970" spans="9:9" x14ac:dyDescent="0.25">
      <c r="I970" s="11"/>
    </row>
    <row r="971" spans="9:9" x14ac:dyDescent="0.25">
      <c r="I971" s="11"/>
    </row>
    <row r="972" spans="9:9" x14ac:dyDescent="0.25">
      <c r="I972" s="11"/>
    </row>
    <row r="973" spans="9:9" x14ac:dyDescent="0.25">
      <c r="I973" s="11"/>
    </row>
    <row r="974" spans="9:9" x14ac:dyDescent="0.25">
      <c r="I974" s="11"/>
    </row>
    <row r="975" spans="9:9" x14ac:dyDescent="0.25">
      <c r="I975" s="11"/>
    </row>
    <row r="976" spans="9:9" x14ac:dyDescent="0.25">
      <c r="I976" s="11"/>
    </row>
    <row r="977" spans="9:9" x14ac:dyDescent="0.25">
      <c r="I977" s="11"/>
    </row>
    <row r="978" spans="9:9" x14ac:dyDescent="0.25">
      <c r="I978" s="11"/>
    </row>
    <row r="979" spans="9:9" x14ac:dyDescent="0.25">
      <c r="I979" s="11"/>
    </row>
    <row r="980" spans="9:9" x14ac:dyDescent="0.25">
      <c r="I980" s="11"/>
    </row>
    <row r="981" spans="9:9" x14ac:dyDescent="0.25">
      <c r="I981" s="11"/>
    </row>
    <row r="982" spans="9:9" x14ac:dyDescent="0.25">
      <c r="I982" s="11"/>
    </row>
    <row r="983" spans="9:9" x14ac:dyDescent="0.25">
      <c r="I983" s="11"/>
    </row>
    <row r="984" spans="9:9" x14ac:dyDescent="0.25">
      <c r="I984" s="11"/>
    </row>
    <row r="985" spans="9:9" x14ac:dyDescent="0.25">
      <c r="I985" s="11"/>
    </row>
    <row r="986" spans="9:9" x14ac:dyDescent="0.25">
      <c r="I986" s="11"/>
    </row>
    <row r="987" spans="9:9" x14ac:dyDescent="0.25">
      <c r="I987" s="11"/>
    </row>
    <row r="988" spans="9:9" x14ac:dyDescent="0.25">
      <c r="I988" s="11"/>
    </row>
    <row r="989" spans="9:9" x14ac:dyDescent="0.25">
      <c r="I989" s="11"/>
    </row>
    <row r="990" spans="9:9" x14ac:dyDescent="0.25">
      <c r="I990" s="11"/>
    </row>
    <row r="991" spans="9:9" x14ac:dyDescent="0.25">
      <c r="I991" s="11"/>
    </row>
    <row r="992" spans="9:9" x14ac:dyDescent="0.25">
      <c r="I992" s="11"/>
    </row>
    <row r="993" spans="9:9" x14ac:dyDescent="0.25">
      <c r="I993" s="11"/>
    </row>
    <row r="994" spans="9:9" x14ac:dyDescent="0.25">
      <c r="I994" s="11"/>
    </row>
    <row r="995" spans="9:9" x14ac:dyDescent="0.25">
      <c r="I995" s="11"/>
    </row>
    <row r="996" spans="9:9" x14ac:dyDescent="0.25">
      <c r="I996" s="11"/>
    </row>
    <row r="997" spans="9:9" x14ac:dyDescent="0.25">
      <c r="I997" s="11"/>
    </row>
    <row r="998" spans="9:9" x14ac:dyDescent="0.25">
      <c r="I998" s="11"/>
    </row>
    <row r="999" spans="9:9" x14ac:dyDescent="0.25">
      <c r="I999" s="11"/>
    </row>
    <row r="1000" spans="9:9" x14ac:dyDescent="0.25">
      <c r="I1000" s="11"/>
    </row>
    <row r="1001" spans="9:9" x14ac:dyDescent="0.25">
      <c r="I1001" s="11"/>
    </row>
    <row r="1002" spans="9:9" x14ac:dyDescent="0.25">
      <c r="I1002" s="11"/>
    </row>
    <row r="1003" spans="9:9" x14ac:dyDescent="0.25">
      <c r="I1003" s="11"/>
    </row>
    <row r="1004" spans="9:9" x14ac:dyDescent="0.25">
      <c r="I1004" s="11"/>
    </row>
    <row r="1005" spans="9:9" x14ac:dyDescent="0.25">
      <c r="I1005" s="11"/>
    </row>
    <row r="1006" spans="9:9" x14ac:dyDescent="0.25">
      <c r="I1006" s="11"/>
    </row>
    <row r="1007" spans="9:9" x14ac:dyDescent="0.25">
      <c r="I1007" s="11"/>
    </row>
    <row r="1008" spans="9:9" x14ac:dyDescent="0.25">
      <c r="I1008" s="11"/>
    </row>
    <row r="1009" spans="9:9" x14ac:dyDescent="0.25">
      <c r="I1009" s="11"/>
    </row>
    <row r="1010" spans="9:9" x14ac:dyDescent="0.25">
      <c r="I1010" s="11"/>
    </row>
    <row r="1011" spans="9:9" x14ac:dyDescent="0.25">
      <c r="I1011" s="11"/>
    </row>
    <row r="1012" spans="9:9" x14ac:dyDescent="0.25">
      <c r="I1012" s="11"/>
    </row>
    <row r="1013" spans="9:9" x14ac:dyDescent="0.25">
      <c r="I1013" s="11"/>
    </row>
    <row r="1014" spans="9:9" x14ac:dyDescent="0.25">
      <c r="I1014" s="11"/>
    </row>
    <row r="1015" spans="9:9" x14ac:dyDescent="0.25">
      <c r="I1015" s="11"/>
    </row>
    <row r="1016" spans="9:9" x14ac:dyDescent="0.25">
      <c r="I1016" s="11"/>
    </row>
    <row r="1017" spans="9:9" x14ac:dyDescent="0.25">
      <c r="I1017" s="11"/>
    </row>
    <row r="1018" spans="9:9" x14ac:dyDescent="0.25">
      <c r="I1018" s="11"/>
    </row>
    <row r="1019" spans="9:9" x14ac:dyDescent="0.25">
      <c r="I1019" s="11"/>
    </row>
    <row r="1020" spans="9:9" x14ac:dyDescent="0.25">
      <c r="I1020" s="11"/>
    </row>
    <row r="1021" spans="9:9" x14ac:dyDescent="0.25">
      <c r="I1021" s="11"/>
    </row>
    <row r="1022" spans="9:9" x14ac:dyDescent="0.25">
      <c r="I1022" s="11"/>
    </row>
    <row r="1023" spans="9:9" x14ac:dyDescent="0.25">
      <c r="I1023" s="11"/>
    </row>
    <row r="1024" spans="9:9" x14ac:dyDescent="0.25">
      <c r="I1024" s="11"/>
    </row>
    <row r="1025" spans="9:9" x14ac:dyDescent="0.25">
      <c r="I1025" s="11"/>
    </row>
    <row r="1026" spans="9:9" x14ac:dyDescent="0.25">
      <c r="I1026" s="11"/>
    </row>
    <row r="1027" spans="9:9" x14ac:dyDescent="0.25">
      <c r="I1027" s="11"/>
    </row>
    <row r="1028" spans="9:9" x14ac:dyDescent="0.25">
      <c r="I1028" s="11"/>
    </row>
    <row r="1029" spans="9:9" x14ac:dyDescent="0.25">
      <c r="I1029" s="11"/>
    </row>
    <row r="1030" spans="9:9" x14ac:dyDescent="0.25">
      <c r="I1030" s="11"/>
    </row>
    <row r="1031" spans="9:9" x14ac:dyDescent="0.25">
      <c r="I1031" s="11"/>
    </row>
    <row r="1032" spans="9:9" x14ac:dyDescent="0.25">
      <c r="I1032" s="11"/>
    </row>
    <row r="1033" spans="9:9" x14ac:dyDescent="0.25">
      <c r="I1033" s="11"/>
    </row>
    <row r="1034" spans="9:9" x14ac:dyDescent="0.25">
      <c r="I1034" s="11"/>
    </row>
    <row r="1035" spans="9:9" x14ac:dyDescent="0.25">
      <c r="I1035" s="11"/>
    </row>
    <row r="1036" spans="9:9" x14ac:dyDescent="0.25">
      <c r="I1036" s="11"/>
    </row>
    <row r="1037" spans="9:9" x14ac:dyDescent="0.25">
      <c r="I1037" s="11"/>
    </row>
    <row r="1038" spans="9:9" x14ac:dyDescent="0.25">
      <c r="I1038" s="11"/>
    </row>
    <row r="1039" spans="9:9" x14ac:dyDescent="0.25">
      <c r="I1039" s="11"/>
    </row>
    <row r="1040" spans="9:9" x14ac:dyDescent="0.25">
      <c r="I1040" s="11"/>
    </row>
    <row r="1041" spans="9:9" x14ac:dyDescent="0.25">
      <c r="I1041" s="11"/>
    </row>
    <row r="1042" spans="9:9" x14ac:dyDescent="0.25">
      <c r="I1042" s="11"/>
    </row>
    <row r="1043" spans="9:9" x14ac:dyDescent="0.25">
      <c r="I1043" s="11"/>
    </row>
    <row r="1044" spans="9:9" x14ac:dyDescent="0.25">
      <c r="I1044" s="11"/>
    </row>
    <row r="1045" spans="9:9" x14ac:dyDescent="0.25">
      <c r="I1045" s="11"/>
    </row>
    <row r="1046" spans="9:9" x14ac:dyDescent="0.25">
      <c r="I1046" s="11"/>
    </row>
    <row r="1047" spans="9:9" x14ac:dyDescent="0.25">
      <c r="I1047" s="11"/>
    </row>
    <row r="1048" spans="9:9" x14ac:dyDescent="0.25">
      <c r="I1048" s="11"/>
    </row>
    <row r="1049" spans="9:9" x14ac:dyDescent="0.25">
      <c r="I1049" s="11"/>
    </row>
    <row r="1050" spans="9:9" x14ac:dyDescent="0.25">
      <c r="I1050" s="11"/>
    </row>
    <row r="1051" spans="9:9" x14ac:dyDescent="0.25">
      <c r="I1051" s="11"/>
    </row>
    <row r="1052" spans="9:9" x14ac:dyDescent="0.25">
      <c r="I1052" s="11"/>
    </row>
    <row r="1053" spans="9:9" x14ac:dyDescent="0.25">
      <c r="I1053" s="11"/>
    </row>
    <row r="1054" spans="9:9" x14ac:dyDescent="0.25">
      <c r="I1054" s="11"/>
    </row>
    <row r="1055" spans="9:9" x14ac:dyDescent="0.25">
      <c r="I1055" s="11"/>
    </row>
    <row r="1056" spans="9:9" x14ac:dyDescent="0.25">
      <c r="I1056" s="11"/>
    </row>
    <row r="1057" spans="9:9" x14ac:dyDescent="0.25">
      <c r="I1057" s="11"/>
    </row>
    <row r="1058" spans="9:9" x14ac:dyDescent="0.25">
      <c r="I1058" s="11"/>
    </row>
    <row r="1059" spans="9:9" x14ac:dyDescent="0.25">
      <c r="I1059" s="11"/>
    </row>
    <row r="1060" spans="9:9" x14ac:dyDescent="0.25">
      <c r="I1060" s="11"/>
    </row>
    <row r="1061" spans="9:9" x14ac:dyDescent="0.25">
      <c r="I1061" s="11"/>
    </row>
    <row r="1062" spans="9:9" x14ac:dyDescent="0.25">
      <c r="I1062" s="11"/>
    </row>
    <row r="1063" spans="9:9" x14ac:dyDescent="0.25">
      <c r="I1063" s="11"/>
    </row>
    <row r="1064" spans="9:9" x14ac:dyDescent="0.25">
      <c r="I1064" s="11"/>
    </row>
    <row r="1065" spans="9:9" x14ac:dyDescent="0.25">
      <c r="I1065" s="11"/>
    </row>
    <row r="1066" spans="9:9" x14ac:dyDescent="0.25">
      <c r="I1066" s="11"/>
    </row>
    <row r="1067" spans="9:9" x14ac:dyDescent="0.25">
      <c r="I1067" s="11"/>
    </row>
    <row r="1068" spans="9:9" x14ac:dyDescent="0.25">
      <c r="I1068" s="11"/>
    </row>
    <row r="1069" spans="9:9" x14ac:dyDescent="0.25">
      <c r="I1069" s="11"/>
    </row>
    <row r="1070" spans="9:9" x14ac:dyDescent="0.25">
      <c r="I1070" s="11"/>
    </row>
    <row r="1071" spans="9:9" x14ac:dyDescent="0.25">
      <c r="I1071" s="11"/>
    </row>
    <row r="1072" spans="9:9" x14ac:dyDescent="0.25">
      <c r="I1072" s="11"/>
    </row>
    <row r="1073" spans="9:9" x14ac:dyDescent="0.25">
      <c r="I1073" s="11"/>
    </row>
  </sheetData>
  <mergeCells count="1">
    <mergeCell ref="A1:I2"/>
  </mergeCells>
  <phoneticPr fontId="2" type="noConversion"/>
  <conditionalFormatting sqref="B89:B91">
    <cfRule type="duplicateValues" dxfId="1" priority="2"/>
  </conditionalFormatting>
  <conditionalFormatting sqref="B97:B99">
    <cfRule type="duplicateValues" dxfId="0" priority="1"/>
  </conditionalFormatting>
  <printOptions horizontalCentered="1"/>
  <pageMargins left="0.78740157480314965" right="0.39370078740157483" top="0.78740157480314965" bottom="0.59055118110236227" header="0" footer="0"/>
  <pageSetup paperSize="9" scale="76" orientation="portrait" horizontalDpi="4294967293" verticalDpi="4294967293" r:id="rId1"/>
  <headerFooter alignWithMargins="0">
    <oddHeader>&amp;R&amp;"Arial,Negrita Cursiva"
PLANILLA DE METRADOS</oddHeader>
  </headerFooter>
  <rowBreaks count="2" manualBreakCount="2">
    <brk id="43" max="8" man="1"/>
    <brk id="10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70" zoomScaleNormal="70" workbookViewId="0">
      <selection activeCell="C29" sqref="C29"/>
    </sheetView>
  </sheetViews>
  <sheetFormatPr baseColWidth="10" defaultColWidth="11.42578125" defaultRowHeight="12.75" x14ac:dyDescent="0.2"/>
  <cols>
    <col min="1" max="16384" width="11.42578125" style="96"/>
  </cols>
  <sheetData>
    <row r="1" spans="1:18" s="73" customFormat="1" ht="16.5" customHeight="1" x14ac:dyDescent="0.2">
      <c r="A1" s="72" t="s">
        <v>65</v>
      </c>
      <c r="C1" s="74"/>
      <c r="D1" s="74"/>
      <c r="E1" s="74"/>
      <c r="F1" s="74"/>
      <c r="G1" s="75"/>
      <c r="H1" s="74"/>
      <c r="I1" s="75"/>
      <c r="J1" s="75"/>
    </row>
    <row r="2" spans="1:18" s="76" customFormat="1" ht="16.5" customHeight="1" x14ac:dyDescent="0.2">
      <c r="B2" s="77"/>
      <c r="C2" s="77"/>
      <c r="D2" s="77"/>
      <c r="E2" s="77"/>
      <c r="F2" s="77"/>
      <c r="G2" s="78"/>
      <c r="H2" s="77"/>
      <c r="I2" s="78"/>
      <c r="J2" s="72"/>
    </row>
    <row r="3" spans="1:18" s="76" customFormat="1" ht="16.5" customHeight="1" x14ac:dyDescent="0.2">
      <c r="A3" s="121" t="s">
        <v>66</v>
      </c>
      <c r="B3" s="122" t="s">
        <v>67</v>
      </c>
      <c r="C3" s="122" t="s">
        <v>68</v>
      </c>
      <c r="D3" s="122" t="s">
        <v>69</v>
      </c>
      <c r="E3" s="123" t="s">
        <v>70</v>
      </c>
      <c r="F3" s="123"/>
      <c r="G3" s="123"/>
      <c r="H3" s="123"/>
      <c r="I3" s="123"/>
      <c r="J3" s="123"/>
      <c r="K3" s="123"/>
    </row>
    <row r="4" spans="1:18" s="76" customFormat="1" ht="58.5" customHeight="1" x14ac:dyDescent="0.2">
      <c r="A4" s="121"/>
      <c r="B4" s="122"/>
      <c r="C4" s="122"/>
      <c r="D4" s="122"/>
      <c r="E4" s="79" t="s">
        <v>71</v>
      </c>
      <c r="F4" s="80" t="s">
        <v>72</v>
      </c>
      <c r="G4" s="80" t="s">
        <v>73</v>
      </c>
      <c r="H4" s="80" t="s">
        <v>74</v>
      </c>
      <c r="I4" s="81" t="s">
        <v>75</v>
      </c>
      <c r="J4" s="81" t="s">
        <v>76</v>
      </c>
      <c r="K4" s="81" t="s">
        <v>77</v>
      </c>
      <c r="L4" s="73"/>
      <c r="M4" s="73"/>
      <c r="N4" s="73"/>
      <c r="O4" s="73"/>
      <c r="P4" s="73"/>
      <c r="Q4" s="73"/>
      <c r="R4" s="73"/>
    </row>
    <row r="5" spans="1:18" s="76" customFormat="1" ht="25.5" customHeight="1" x14ac:dyDescent="0.2">
      <c r="A5" s="121"/>
      <c r="B5" s="122"/>
      <c r="C5" s="122"/>
      <c r="D5" s="122"/>
      <c r="E5" s="82"/>
      <c r="F5" s="82"/>
      <c r="G5" s="82"/>
      <c r="H5" s="82"/>
      <c r="I5" s="82"/>
      <c r="J5" s="82"/>
      <c r="K5" s="82"/>
      <c r="L5" s="73"/>
      <c r="M5" s="73"/>
      <c r="N5" s="73"/>
      <c r="O5" s="73"/>
      <c r="P5" s="73"/>
      <c r="Q5" s="73"/>
      <c r="R5" s="73"/>
    </row>
    <row r="6" spans="1:18" s="76" customFormat="1" ht="22.5" customHeight="1" x14ac:dyDescent="0.2">
      <c r="A6" s="83"/>
      <c r="B6" s="84"/>
      <c r="C6" s="84"/>
      <c r="D6" s="84"/>
      <c r="E6" s="85"/>
      <c r="F6" s="85"/>
      <c r="G6" s="85"/>
      <c r="H6" s="85"/>
      <c r="I6" s="85"/>
      <c r="J6" s="85"/>
      <c r="K6" s="85"/>
      <c r="L6" s="86"/>
      <c r="M6" s="86"/>
      <c r="N6" s="86"/>
      <c r="O6" s="87"/>
      <c r="P6" s="87"/>
      <c r="Q6" s="87"/>
      <c r="R6" s="87"/>
    </row>
    <row r="7" spans="1:18" s="76" customFormat="1" ht="22.5" customHeight="1" x14ac:dyDescent="0.2">
      <c r="A7" s="83"/>
      <c r="B7" s="84"/>
      <c r="C7" s="84"/>
      <c r="D7" s="84"/>
      <c r="E7" s="85"/>
      <c r="F7" s="85"/>
      <c r="G7" s="85"/>
      <c r="H7" s="85"/>
      <c r="I7" s="85"/>
      <c r="J7" s="85"/>
      <c r="K7" s="85"/>
      <c r="L7" s="86"/>
      <c r="M7" s="86"/>
      <c r="N7" s="86"/>
      <c r="O7" s="87"/>
      <c r="P7" s="87"/>
      <c r="Q7" s="87"/>
      <c r="R7" s="87"/>
    </row>
    <row r="8" spans="1:18" s="76" customFormat="1" ht="22.5" customHeight="1" x14ac:dyDescent="0.2">
      <c r="A8" s="83"/>
      <c r="B8" s="84"/>
      <c r="C8" s="84"/>
      <c r="D8" s="84"/>
      <c r="E8" s="85"/>
      <c r="F8" s="85"/>
      <c r="G8" s="85"/>
      <c r="H8" s="85"/>
      <c r="I8" s="85"/>
      <c r="J8" s="85"/>
      <c r="K8" s="85"/>
      <c r="L8" s="86"/>
      <c r="M8" s="86"/>
      <c r="N8" s="86"/>
      <c r="O8" s="87"/>
      <c r="P8" s="87"/>
      <c r="Q8" s="87"/>
      <c r="R8" s="87"/>
    </row>
    <row r="9" spans="1:18" s="76" customFormat="1" ht="22.5" customHeight="1" x14ac:dyDescent="0.2">
      <c r="A9" s="83"/>
      <c r="B9" s="84"/>
      <c r="C9" s="84"/>
      <c r="D9" s="84"/>
      <c r="E9" s="85"/>
      <c r="F9" s="85"/>
      <c r="G9" s="85"/>
      <c r="H9" s="85"/>
      <c r="I9" s="85"/>
      <c r="J9" s="85"/>
      <c r="K9" s="85"/>
      <c r="L9" s="86"/>
      <c r="M9" s="86"/>
      <c r="N9" s="86"/>
      <c r="O9" s="87"/>
      <c r="P9" s="87"/>
      <c r="Q9" s="87"/>
      <c r="R9" s="87"/>
    </row>
    <row r="10" spans="1:18" s="76" customFormat="1" ht="22.5" customHeight="1" x14ac:dyDescent="0.2">
      <c r="A10" s="83"/>
      <c r="B10" s="84"/>
      <c r="C10" s="84"/>
      <c r="D10" s="84"/>
      <c r="E10" s="85"/>
      <c r="F10" s="85"/>
      <c r="G10" s="85"/>
      <c r="H10" s="85"/>
      <c r="I10" s="85"/>
      <c r="J10" s="85"/>
      <c r="K10" s="85"/>
      <c r="L10" s="86"/>
      <c r="M10" s="86"/>
      <c r="N10" s="86"/>
      <c r="O10" s="87"/>
      <c r="P10" s="87"/>
      <c r="Q10" s="87"/>
      <c r="R10" s="87"/>
    </row>
    <row r="11" spans="1:18" s="76" customFormat="1" ht="22.5" customHeight="1" x14ac:dyDescent="0.2">
      <c r="A11" s="83"/>
      <c r="B11" s="84"/>
      <c r="C11" s="84"/>
      <c r="D11" s="84"/>
      <c r="E11" s="85"/>
      <c r="F11" s="85"/>
      <c r="G11" s="85"/>
      <c r="H11" s="85"/>
      <c r="I11" s="85"/>
      <c r="J11" s="85"/>
      <c r="K11" s="85"/>
      <c r="L11" s="86"/>
      <c r="M11" s="86"/>
      <c r="N11" s="86"/>
      <c r="O11" s="87"/>
      <c r="P11" s="87"/>
      <c r="Q11" s="87"/>
      <c r="R11" s="87"/>
    </row>
    <row r="12" spans="1:18" s="76" customFormat="1" ht="22.5" customHeight="1" x14ac:dyDescent="0.2">
      <c r="A12" s="83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6"/>
      <c r="M12" s="86"/>
      <c r="N12" s="86"/>
      <c r="O12" s="87"/>
      <c r="P12" s="87"/>
      <c r="Q12" s="87"/>
      <c r="R12" s="87"/>
    </row>
    <row r="13" spans="1:18" s="76" customFormat="1" ht="22.5" customHeight="1" x14ac:dyDescent="0.2">
      <c r="A13" s="83"/>
      <c r="B13" s="84"/>
      <c r="C13" s="84"/>
      <c r="D13" s="84"/>
      <c r="E13" s="85"/>
      <c r="F13" s="85"/>
      <c r="G13" s="85"/>
      <c r="H13" s="85"/>
      <c r="I13" s="85"/>
      <c r="J13" s="85"/>
      <c r="K13" s="85"/>
      <c r="L13" s="86"/>
      <c r="M13" s="86"/>
      <c r="N13" s="86"/>
      <c r="O13" s="87"/>
      <c r="P13" s="87"/>
      <c r="Q13" s="87"/>
      <c r="R13" s="87"/>
    </row>
    <row r="14" spans="1:18" s="76" customFormat="1" ht="22.5" customHeight="1" x14ac:dyDescent="0.2">
      <c r="A14" s="88"/>
      <c r="B14" s="84"/>
      <c r="C14" s="84"/>
      <c r="D14" s="84"/>
      <c r="E14" s="85"/>
      <c r="F14" s="85"/>
      <c r="G14" s="85"/>
      <c r="H14" s="85"/>
      <c r="I14" s="85"/>
      <c r="J14" s="85"/>
      <c r="K14" s="85"/>
      <c r="L14" s="86"/>
      <c r="M14" s="86"/>
      <c r="N14" s="86"/>
      <c r="O14" s="87"/>
      <c r="P14" s="87"/>
      <c r="Q14" s="87"/>
      <c r="R14" s="87"/>
    </row>
    <row r="15" spans="1:18" s="76" customFormat="1" ht="22.5" customHeight="1" x14ac:dyDescent="0.2">
      <c r="A15" s="88"/>
      <c r="B15" s="84"/>
      <c r="C15" s="84"/>
      <c r="D15" s="84"/>
      <c r="E15" s="85"/>
      <c r="F15" s="85"/>
      <c r="G15" s="85"/>
      <c r="H15" s="85"/>
      <c r="I15" s="85"/>
      <c r="J15" s="85"/>
      <c r="K15" s="85"/>
      <c r="L15" s="86"/>
      <c r="M15" s="86"/>
      <c r="N15" s="86"/>
      <c r="O15" s="87"/>
      <c r="P15" s="87"/>
      <c r="Q15" s="87"/>
      <c r="R15" s="87"/>
    </row>
    <row r="16" spans="1:18" s="76" customFormat="1" ht="22.5" customHeight="1" x14ac:dyDescent="0.2">
      <c r="A16" s="83"/>
      <c r="B16" s="84"/>
      <c r="C16" s="84"/>
      <c r="D16" s="84"/>
      <c r="E16" s="85"/>
      <c r="F16" s="85"/>
      <c r="G16" s="85"/>
      <c r="H16" s="85"/>
      <c r="I16" s="85"/>
      <c r="J16" s="85"/>
      <c r="K16" s="85"/>
      <c r="L16" s="86"/>
      <c r="M16" s="86"/>
      <c r="N16" s="86"/>
      <c r="O16" s="87"/>
      <c r="P16" s="87"/>
      <c r="Q16" s="87"/>
      <c r="R16" s="87"/>
    </row>
    <row r="17" spans="1:18" s="76" customFormat="1" ht="22.5" customHeight="1" x14ac:dyDescent="0.2">
      <c r="A17" s="83"/>
      <c r="B17" s="84"/>
      <c r="C17" s="84"/>
      <c r="D17" s="84"/>
      <c r="E17" s="85"/>
      <c r="F17" s="85"/>
      <c r="G17" s="85"/>
      <c r="H17" s="85"/>
      <c r="I17" s="85"/>
      <c r="J17" s="85"/>
      <c r="K17" s="85"/>
      <c r="L17" s="86"/>
      <c r="M17" s="86"/>
      <c r="N17" s="86"/>
      <c r="O17" s="87"/>
      <c r="P17" s="87"/>
      <c r="Q17" s="87"/>
      <c r="R17" s="87"/>
    </row>
    <row r="18" spans="1:18" s="76" customFormat="1" ht="30.75" customHeight="1" x14ac:dyDescent="0.2">
      <c r="A18" s="83"/>
      <c r="B18" s="84"/>
      <c r="C18" s="84"/>
      <c r="D18" s="84"/>
      <c r="E18" s="85"/>
      <c r="F18" s="85"/>
      <c r="G18" s="85"/>
      <c r="H18" s="85"/>
      <c r="I18" s="85"/>
      <c r="J18" s="85"/>
      <c r="K18" s="85"/>
      <c r="L18" s="86"/>
      <c r="M18" s="86"/>
      <c r="N18" s="86"/>
      <c r="O18" s="87"/>
      <c r="P18" s="87"/>
      <c r="Q18" s="87"/>
      <c r="R18" s="87"/>
    </row>
    <row r="19" spans="1:18" s="76" customFormat="1" ht="19.5" customHeight="1" x14ac:dyDescent="0.2">
      <c r="A19" s="83"/>
      <c r="B19" s="118" t="s">
        <v>78</v>
      </c>
      <c r="C19" s="119"/>
      <c r="D19" s="119"/>
      <c r="E19" s="89">
        <f t="shared" ref="E19:K19" si="0">+SUM(E6:E18)</f>
        <v>0</v>
      </c>
      <c r="F19" s="89">
        <f t="shared" si="0"/>
        <v>0</v>
      </c>
      <c r="G19" s="89">
        <f t="shared" si="0"/>
        <v>0</v>
      </c>
      <c r="H19" s="89">
        <f t="shared" si="0"/>
        <v>0</v>
      </c>
      <c r="I19" s="89">
        <f t="shared" si="0"/>
        <v>0</v>
      </c>
      <c r="J19" s="89">
        <f t="shared" si="0"/>
        <v>0</v>
      </c>
      <c r="K19" s="89">
        <f t="shared" si="0"/>
        <v>0</v>
      </c>
      <c r="L19" s="86"/>
      <c r="M19" s="86"/>
      <c r="N19" s="86"/>
      <c r="O19" s="87"/>
      <c r="P19" s="87"/>
      <c r="Q19" s="87"/>
      <c r="R19" s="87"/>
    </row>
    <row r="20" spans="1:18" s="76" customFormat="1" ht="15.75" customHeight="1" x14ac:dyDescent="0.2">
      <c r="A20" s="90"/>
      <c r="B20" s="118" t="s">
        <v>79</v>
      </c>
      <c r="C20" s="119"/>
      <c r="D20" s="119"/>
      <c r="E20" s="91">
        <f>ROUND(E19*0.1,2)</f>
        <v>0</v>
      </c>
      <c r="F20" s="91">
        <f t="shared" ref="F20:K20" si="1">ROUND(F19*0.1,2)</f>
        <v>0</v>
      </c>
      <c r="G20" s="91">
        <f t="shared" si="1"/>
        <v>0</v>
      </c>
      <c r="H20" s="91">
        <f t="shared" si="1"/>
        <v>0</v>
      </c>
      <c r="I20" s="91">
        <f t="shared" si="1"/>
        <v>0</v>
      </c>
      <c r="J20" s="91">
        <f t="shared" si="1"/>
        <v>0</v>
      </c>
      <c r="K20" s="91">
        <f t="shared" si="1"/>
        <v>0</v>
      </c>
    </row>
    <row r="21" spans="1:18" s="76" customFormat="1" ht="15.75" customHeight="1" x14ac:dyDescent="0.2">
      <c r="A21" s="90"/>
      <c r="B21" s="118" t="s">
        <v>80</v>
      </c>
      <c r="C21" s="119"/>
      <c r="D21" s="119"/>
      <c r="E21" s="92">
        <f>+E20+E19</f>
        <v>0</v>
      </c>
      <c r="F21" s="92">
        <f t="shared" ref="F21:K21" si="2">+F20+F19</f>
        <v>0</v>
      </c>
      <c r="G21" s="92">
        <f t="shared" si="2"/>
        <v>0</v>
      </c>
      <c r="H21" s="92">
        <f t="shared" si="2"/>
        <v>0</v>
      </c>
      <c r="I21" s="92">
        <f t="shared" si="2"/>
        <v>0</v>
      </c>
      <c r="J21" s="92">
        <f t="shared" si="2"/>
        <v>0</v>
      </c>
      <c r="K21" s="92">
        <f t="shared" si="2"/>
        <v>0</v>
      </c>
    </row>
    <row r="22" spans="1:18" s="76" customFormat="1" ht="15.75" customHeight="1" x14ac:dyDescent="0.2">
      <c r="A22" s="90"/>
    </row>
    <row r="23" spans="1:18" s="76" customFormat="1" ht="15.75" customHeight="1" x14ac:dyDescent="0.2">
      <c r="A23" s="90"/>
      <c r="B23" s="93" t="s">
        <v>81</v>
      </c>
      <c r="C23" s="94"/>
      <c r="D23" s="94"/>
      <c r="E23" s="91">
        <f>+E21*E5</f>
        <v>0</v>
      </c>
      <c r="F23" s="91">
        <f t="shared" ref="F23:K23" si="3">+F21*F5</f>
        <v>0</v>
      </c>
      <c r="G23" s="91">
        <f t="shared" si="3"/>
        <v>0</v>
      </c>
      <c r="H23" s="91">
        <f t="shared" si="3"/>
        <v>0</v>
      </c>
      <c r="I23" s="91">
        <f t="shared" si="3"/>
        <v>0</v>
      </c>
      <c r="J23" s="91">
        <f t="shared" si="3"/>
        <v>0</v>
      </c>
      <c r="K23" s="91">
        <f t="shared" si="3"/>
        <v>0</v>
      </c>
      <c r="L23" s="95"/>
    </row>
    <row r="24" spans="1:18" s="76" customFormat="1" ht="18" customHeight="1" x14ac:dyDescent="0.2">
      <c r="A24" s="90"/>
      <c r="B24" s="120" t="s">
        <v>82</v>
      </c>
      <c r="C24" s="120"/>
      <c r="D24" s="120"/>
      <c r="E24" s="120">
        <f>SUM(E23:K23)</f>
        <v>0</v>
      </c>
      <c r="F24" s="120"/>
      <c r="G24" s="120"/>
      <c r="H24" s="120"/>
      <c r="I24" s="120"/>
      <c r="J24" s="120"/>
      <c r="K24" s="120"/>
    </row>
  </sheetData>
  <mergeCells count="10">
    <mergeCell ref="B20:D20"/>
    <mergeCell ref="B21:D21"/>
    <mergeCell ref="B24:D24"/>
    <mergeCell ref="E24:K24"/>
    <mergeCell ref="A3:A5"/>
    <mergeCell ref="B3:B5"/>
    <mergeCell ref="C3:C5"/>
    <mergeCell ref="D3:D5"/>
    <mergeCell ref="E3:K3"/>
    <mergeCell ref="B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RESUMEN - VIC</vt:lpstr>
      <vt:lpstr>PLANILLA DE METRADOS</vt:lpstr>
      <vt:lpstr>ARCO</vt:lpstr>
      <vt:lpstr>'PLANILLA DE METRADOS'!Área_de_impresión</vt:lpstr>
      <vt:lpstr>'RESUMEN - VIC'!Área_de_impresión</vt:lpstr>
    </vt:vector>
  </TitlesOfParts>
  <Company>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burga</dc:creator>
  <cp:lastModifiedBy>TC</cp:lastModifiedBy>
  <cp:lastPrinted>2019-11-07T14:47:48Z</cp:lastPrinted>
  <dcterms:created xsi:type="dcterms:W3CDTF">2007-06-26T14:35:30Z</dcterms:created>
  <dcterms:modified xsi:type="dcterms:W3CDTF">2021-08-02T23:31:47Z</dcterms:modified>
</cp:coreProperties>
</file>